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расстояние 1110" sheetId="1" r:id="rId1"/>
    <sheet name="тариф 1110" sheetId="2" r:id="rId2"/>
  </sheets>
  <calcPr calcId="145621"/>
</workbook>
</file>

<file path=xl/calcChain.xml><?xml version="1.0" encoding="utf-8"?>
<calcChain xmlns="http://schemas.openxmlformats.org/spreadsheetml/2006/main">
  <c r="AB109" i="2" l="1"/>
  <c r="AB112" i="2" s="1"/>
  <c r="AA105" i="2"/>
  <c r="AA108" i="2" s="1"/>
  <c r="AA109" i="2"/>
  <c r="AA112" i="2" s="1"/>
  <c r="Z101" i="2"/>
  <c r="Z102" i="2" s="1"/>
  <c r="Z105" i="2"/>
  <c r="Z106" i="2" s="1"/>
  <c r="Z109" i="2"/>
  <c r="Z110" i="2" s="1"/>
  <c r="Y97" i="2"/>
  <c r="Y98" i="2" s="1"/>
  <c r="Y101" i="2"/>
  <c r="Y102" i="2" s="1"/>
  <c r="Y105" i="2"/>
  <c r="Y106" i="2" s="1"/>
  <c r="Y109" i="2"/>
  <c r="Y110" i="2" s="1"/>
  <c r="K93" i="2"/>
  <c r="K94" i="2" s="1"/>
  <c r="L93" i="2"/>
  <c r="L94" i="2" s="1"/>
  <c r="M93" i="2"/>
  <c r="M94" i="2" s="1"/>
  <c r="N93" i="2"/>
  <c r="N94" i="2" s="1"/>
  <c r="O93" i="2"/>
  <c r="O95" i="2" s="1"/>
  <c r="P93" i="2"/>
  <c r="P96" i="2" s="1"/>
  <c r="Q93" i="2"/>
  <c r="R93" i="2"/>
  <c r="R94" i="2" s="1"/>
  <c r="S93" i="2"/>
  <c r="S95" i="2" s="1"/>
  <c r="T93" i="2"/>
  <c r="T94" i="2" s="1"/>
  <c r="U93" i="2"/>
  <c r="U94" i="2" s="1"/>
  <c r="V93" i="2"/>
  <c r="V94" i="2" s="1"/>
  <c r="W93" i="2"/>
  <c r="W94" i="2" s="1"/>
  <c r="X93" i="2"/>
  <c r="X94" i="2" s="1"/>
  <c r="O94" i="2"/>
  <c r="Q94" i="2"/>
  <c r="Q95" i="2"/>
  <c r="W95" i="2"/>
  <c r="O96" i="2"/>
  <c r="Q96" i="2"/>
  <c r="K97" i="2"/>
  <c r="K100" i="2" s="1"/>
  <c r="L97" i="2"/>
  <c r="L99" i="2" s="1"/>
  <c r="M97" i="2"/>
  <c r="N97" i="2"/>
  <c r="N98" i="2" s="1"/>
  <c r="O97" i="2"/>
  <c r="O100" i="2" s="1"/>
  <c r="P97" i="2"/>
  <c r="P98" i="2" s="1"/>
  <c r="Q97" i="2"/>
  <c r="R97" i="2"/>
  <c r="R98" i="2" s="1"/>
  <c r="S97" i="2"/>
  <c r="S100" i="2" s="1"/>
  <c r="T97" i="2"/>
  <c r="T99" i="2" s="1"/>
  <c r="U97" i="2"/>
  <c r="V97" i="2"/>
  <c r="V98" i="2" s="1"/>
  <c r="W97" i="2"/>
  <c r="W98" i="2" s="1"/>
  <c r="X97" i="2"/>
  <c r="X99" i="2" s="1"/>
  <c r="M98" i="2"/>
  <c r="O98" i="2"/>
  <c r="Q98" i="2"/>
  <c r="T98" i="2"/>
  <c r="U98" i="2"/>
  <c r="M99" i="2"/>
  <c r="O99" i="2"/>
  <c r="Q99" i="2"/>
  <c r="U99" i="2"/>
  <c r="W99" i="2"/>
  <c r="M100" i="2"/>
  <c r="Q100" i="2"/>
  <c r="U100" i="2"/>
  <c r="K101" i="2"/>
  <c r="K102" i="2" s="1"/>
  <c r="L101" i="2"/>
  <c r="L104" i="2" s="1"/>
  <c r="M101" i="2"/>
  <c r="M104" i="2" s="1"/>
  <c r="N101" i="2"/>
  <c r="N102" i="2" s="1"/>
  <c r="O101" i="2"/>
  <c r="O102" i="2" s="1"/>
  <c r="P101" i="2"/>
  <c r="P102" i="2" s="1"/>
  <c r="Q101" i="2"/>
  <c r="R101" i="2"/>
  <c r="R102" i="2" s="1"/>
  <c r="S101" i="2"/>
  <c r="S102" i="2" s="1"/>
  <c r="T101" i="2"/>
  <c r="T103" i="2" s="1"/>
  <c r="U101" i="2"/>
  <c r="U103" i="2" s="1"/>
  <c r="V101" i="2"/>
  <c r="V102" i="2" s="1"/>
  <c r="W101" i="2"/>
  <c r="W103" i="2" s="1"/>
  <c r="X101" i="2"/>
  <c r="X102" i="2" s="1"/>
  <c r="L102" i="2"/>
  <c r="Q102" i="2"/>
  <c r="T102" i="2"/>
  <c r="Q103" i="2"/>
  <c r="P104" i="2"/>
  <c r="Q104" i="2"/>
  <c r="X104" i="2"/>
  <c r="K105" i="2"/>
  <c r="K108" i="2" s="1"/>
  <c r="L105" i="2"/>
  <c r="L107" i="2" s="1"/>
  <c r="M105" i="2"/>
  <c r="N105" i="2"/>
  <c r="N106" i="2" s="1"/>
  <c r="O105" i="2"/>
  <c r="O108" i="2" s="1"/>
  <c r="P105" i="2"/>
  <c r="P106" i="2" s="1"/>
  <c r="Q105" i="2"/>
  <c r="R105" i="2"/>
  <c r="R106" i="2" s="1"/>
  <c r="S105" i="2"/>
  <c r="S108" i="2" s="1"/>
  <c r="T105" i="2"/>
  <c r="T107" i="2" s="1"/>
  <c r="U105" i="2"/>
  <c r="V105" i="2"/>
  <c r="V106" i="2" s="1"/>
  <c r="W105" i="2"/>
  <c r="W106" i="2" s="1"/>
  <c r="X105" i="2"/>
  <c r="X107" i="2" s="1"/>
  <c r="M106" i="2"/>
  <c r="O106" i="2"/>
  <c r="Q106" i="2"/>
  <c r="T106" i="2"/>
  <c r="U106" i="2"/>
  <c r="M107" i="2"/>
  <c r="O107" i="2"/>
  <c r="Q107" i="2"/>
  <c r="U107" i="2"/>
  <c r="W107" i="2"/>
  <c r="M108" i="2"/>
  <c r="Q108" i="2"/>
  <c r="U108" i="2"/>
  <c r="X108" i="2"/>
  <c r="K109" i="2"/>
  <c r="L109" i="2"/>
  <c r="L112" i="2" s="1"/>
  <c r="M109" i="2"/>
  <c r="M112" i="2" s="1"/>
  <c r="N109" i="2"/>
  <c r="N110" i="2" s="1"/>
  <c r="O109" i="2"/>
  <c r="P109" i="2"/>
  <c r="P110" i="2" s="1"/>
  <c r="Q109" i="2"/>
  <c r="R109" i="2"/>
  <c r="R110" i="2" s="1"/>
  <c r="S109" i="2"/>
  <c r="T109" i="2"/>
  <c r="T111" i="2" s="1"/>
  <c r="U109" i="2"/>
  <c r="U111" i="2" s="1"/>
  <c r="V109" i="2"/>
  <c r="V110" i="2" s="1"/>
  <c r="W111" i="2"/>
  <c r="X110" i="2"/>
  <c r="K110" i="2"/>
  <c r="L110" i="2"/>
  <c r="O110" i="2"/>
  <c r="Q110" i="2"/>
  <c r="S110" i="2"/>
  <c r="T110" i="2"/>
  <c r="W110" i="2"/>
  <c r="K111" i="2"/>
  <c r="O111" i="2"/>
  <c r="Q111" i="2"/>
  <c r="S111" i="2"/>
  <c r="K112" i="2"/>
  <c r="O112" i="2"/>
  <c r="P112" i="2"/>
  <c r="Q112" i="2"/>
  <c r="S112" i="2"/>
  <c r="W112" i="2"/>
  <c r="X112" i="2"/>
  <c r="C93" i="2"/>
  <c r="D93" i="2"/>
  <c r="E93" i="2"/>
  <c r="F93" i="2"/>
  <c r="F94" i="2" s="1"/>
  <c r="G93" i="2"/>
  <c r="H93" i="2"/>
  <c r="I93" i="2"/>
  <c r="J93" i="2"/>
  <c r="J94" i="2" s="1"/>
  <c r="C94" i="2"/>
  <c r="D94" i="2"/>
  <c r="E94" i="2"/>
  <c r="G94" i="2"/>
  <c r="H94" i="2"/>
  <c r="I94" i="2"/>
  <c r="C95" i="2"/>
  <c r="D95" i="2"/>
  <c r="E95" i="2"/>
  <c r="G95" i="2"/>
  <c r="H95" i="2"/>
  <c r="I95" i="2"/>
  <c r="C96" i="2"/>
  <c r="D96" i="2"/>
  <c r="E96" i="2"/>
  <c r="G96" i="2"/>
  <c r="H96" i="2"/>
  <c r="I96" i="2"/>
  <c r="C97" i="2"/>
  <c r="C100" i="2" s="1"/>
  <c r="D97" i="2"/>
  <c r="D98" i="2" s="1"/>
  <c r="E97" i="2"/>
  <c r="F97" i="2"/>
  <c r="F98" i="2" s="1"/>
  <c r="G97" i="2"/>
  <c r="G99" i="2" s="1"/>
  <c r="H97" i="2"/>
  <c r="H98" i="2" s="1"/>
  <c r="I97" i="2"/>
  <c r="J97" i="2"/>
  <c r="J98" i="2" s="1"/>
  <c r="E98" i="2"/>
  <c r="I98" i="2"/>
  <c r="E99" i="2"/>
  <c r="I99" i="2"/>
  <c r="D100" i="2"/>
  <c r="E100" i="2"/>
  <c r="F100" i="2"/>
  <c r="I100" i="2"/>
  <c r="J100" i="2"/>
  <c r="C101" i="2"/>
  <c r="C103" i="2" s="1"/>
  <c r="D101" i="2"/>
  <c r="D103" i="2" s="1"/>
  <c r="E101" i="2"/>
  <c r="E104" i="2" s="1"/>
  <c r="F101" i="2"/>
  <c r="F102" i="2" s="1"/>
  <c r="G101" i="2"/>
  <c r="G102" i="2" s="1"/>
  <c r="H101" i="2"/>
  <c r="H102" i="2" s="1"/>
  <c r="I101" i="2"/>
  <c r="I104" i="2" s="1"/>
  <c r="J101" i="2"/>
  <c r="J103" i="2" s="1"/>
  <c r="C102" i="2"/>
  <c r="D102" i="2"/>
  <c r="H103" i="2"/>
  <c r="C104" i="2"/>
  <c r="D104" i="2"/>
  <c r="H104" i="2"/>
  <c r="C105" i="2"/>
  <c r="D105" i="2"/>
  <c r="D108" i="2" s="1"/>
  <c r="E105" i="2"/>
  <c r="E108" i="2" s="1"/>
  <c r="F105" i="2"/>
  <c r="F106" i="2" s="1"/>
  <c r="G105" i="2"/>
  <c r="G106" i="2" s="1"/>
  <c r="H105" i="2"/>
  <c r="H108" i="2" s="1"/>
  <c r="I105" i="2"/>
  <c r="I106" i="2" s="1"/>
  <c r="J105" i="2"/>
  <c r="J106" i="2" s="1"/>
  <c r="C106" i="2"/>
  <c r="D106" i="2"/>
  <c r="C107" i="2"/>
  <c r="F107" i="2"/>
  <c r="G107" i="2"/>
  <c r="C108" i="2"/>
  <c r="G108" i="2"/>
  <c r="C109" i="2"/>
  <c r="C112" i="2" s="1"/>
  <c r="D109" i="2"/>
  <c r="D111" i="2" s="1"/>
  <c r="E109" i="2"/>
  <c r="E112" i="2" s="1"/>
  <c r="F109" i="2"/>
  <c r="F110" i="2" s="1"/>
  <c r="G109" i="2"/>
  <c r="G112" i="2" s="1"/>
  <c r="H109" i="2"/>
  <c r="H110" i="2" s="1"/>
  <c r="I109" i="2"/>
  <c r="I110" i="2" s="1"/>
  <c r="J109" i="2"/>
  <c r="J110" i="2" s="1"/>
  <c r="E110" i="2"/>
  <c r="E111" i="2"/>
  <c r="F111" i="2"/>
  <c r="F112" i="2"/>
  <c r="J112" i="2"/>
  <c r="B97" i="2"/>
  <c r="B100" i="2" s="1"/>
  <c r="B101" i="2"/>
  <c r="B103" i="2" s="1"/>
  <c r="B105" i="2"/>
  <c r="B106" i="2" s="1"/>
  <c r="B109" i="2"/>
  <c r="B111" i="2" s="1"/>
  <c r="B93" i="2"/>
  <c r="B94" i="2" s="1"/>
  <c r="Z97" i="2"/>
  <c r="AA101" i="2"/>
  <c r="AB105" i="2"/>
  <c r="AC109" i="2"/>
  <c r="Y93" i="2"/>
  <c r="W89" i="2"/>
  <c r="V85" i="2"/>
  <c r="V89" i="2"/>
  <c r="V91" i="2" s="1"/>
  <c r="U81" i="2"/>
  <c r="U85" i="2"/>
  <c r="U89" i="2"/>
  <c r="T77" i="2"/>
  <c r="T81" i="2"/>
  <c r="T85" i="2"/>
  <c r="T89" i="2"/>
  <c r="T90" i="2" s="1"/>
  <c r="S73" i="2"/>
  <c r="S77" i="2"/>
  <c r="S81" i="2"/>
  <c r="S85" i="2"/>
  <c r="S89" i="2"/>
  <c r="R69" i="2"/>
  <c r="R73" i="2"/>
  <c r="R77" i="2"/>
  <c r="R81" i="2"/>
  <c r="R85" i="2"/>
  <c r="R89" i="2"/>
  <c r="Q69" i="2"/>
  <c r="Q70" i="2" s="1"/>
  <c r="Q73" i="2"/>
  <c r="Q77" i="2"/>
  <c r="Q81" i="2"/>
  <c r="Q85" i="2"/>
  <c r="Q89" i="2"/>
  <c r="P69" i="2"/>
  <c r="P71" i="2" s="1"/>
  <c r="P73" i="2"/>
  <c r="P77" i="2"/>
  <c r="P81" i="2"/>
  <c r="P85" i="2"/>
  <c r="P89" i="2"/>
  <c r="O68" i="2"/>
  <c r="O69" i="2"/>
  <c r="O73" i="2"/>
  <c r="O77" i="2"/>
  <c r="O81" i="2"/>
  <c r="O83" i="2" s="1"/>
  <c r="O85" i="2"/>
  <c r="O89" i="2"/>
  <c r="N54" i="2"/>
  <c r="N59" i="2"/>
  <c r="N69" i="2"/>
  <c r="N73" i="2"/>
  <c r="N74" i="2" s="1"/>
  <c r="N77" i="2"/>
  <c r="N81" i="2"/>
  <c r="N85" i="2"/>
  <c r="N89" i="2"/>
  <c r="N91" i="2" s="1"/>
  <c r="M52" i="2"/>
  <c r="M63" i="2"/>
  <c r="M69" i="2"/>
  <c r="M73" i="2"/>
  <c r="M77" i="2"/>
  <c r="M79" i="2" s="1"/>
  <c r="M81" i="2"/>
  <c r="M85" i="2"/>
  <c r="M89" i="2"/>
  <c r="L48" i="2"/>
  <c r="L52" i="2"/>
  <c r="L62" i="2"/>
  <c r="L69" i="2"/>
  <c r="L73" i="2"/>
  <c r="L77" i="2"/>
  <c r="L81" i="2"/>
  <c r="L85" i="2"/>
  <c r="L89" i="2"/>
  <c r="L90" i="2" s="1"/>
  <c r="K44" i="2"/>
  <c r="K47" i="2"/>
  <c r="K52" i="2"/>
  <c r="K68" i="2"/>
  <c r="K69" i="2"/>
  <c r="K73" i="2"/>
  <c r="K77" i="2"/>
  <c r="K81" i="2"/>
  <c r="K83" i="2" s="1"/>
  <c r="K85" i="2"/>
  <c r="K86" i="2" s="1"/>
  <c r="K89" i="2"/>
  <c r="J39" i="2"/>
  <c r="J43" i="2"/>
  <c r="J46" i="2"/>
  <c r="J51" i="2"/>
  <c r="J54" i="2"/>
  <c r="J59" i="2"/>
  <c r="J69" i="2"/>
  <c r="J73" i="2"/>
  <c r="J76" i="2" s="1"/>
  <c r="J77" i="2"/>
  <c r="J81" i="2"/>
  <c r="J85" i="2"/>
  <c r="J89" i="2"/>
  <c r="I36" i="2"/>
  <c r="I40" i="2"/>
  <c r="I43" i="2"/>
  <c r="I46" i="2"/>
  <c r="I52" i="2"/>
  <c r="I69" i="2"/>
  <c r="I73" i="2"/>
  <c r="I77" i="2"/>
  <c r="I81" i="2"/>
  <c r="I85" i="2"/>
  <c r="I88" i="2" s="1"/>
  <c r="I89" i="2"/>
  <c r="H30" i="2"/>
  <c r="H34" i="2"/>
  <c r="H40" i="2"/>
  <c r="H44" i="2"/>
  <c r="H48" i="2"/>
  <c r="H52" i="2"/>
  <c r="H56" i="2"/>
  <c r="H69" i="2"/>
  <c r="H73" i="2"/>
  <c r="H77" i="2"/>
  <c r="H81" i="2"/>
  <c r="H85" i="2"/>
  <c r="H89" i="2"/>
  <c r="G27" i="2"/>
  <c r="G30" i="2"/>
  <c r="G36" i="2"/>
  <c r="G38" i="2"/>
  <c r="G44" i="2"/>
  <c r="G47" i="2"/>
  <c r="G52" i="2"/>
  <c r="G55" i="2"/>
  <c r="G67" i="2"/>
  <c r="G69" i="2"/>
  <c r="G71" i="2" s="1"/>
  <c r="G73" i="2"/>
  <c r="G77" i="2"/>
  <c r="G81" i="2"/>
  <c r="G83" i="2" s="1"/>
  <c r="G85" i="2"/>
  <c r="G89" i="2"/>
  <c r="F22" i="2"/>
  <c r="F28" i="2"/>
  <c r="F32" i="2"/>
  <c r="F36" i="2"/>
  <c r="F39" i="2"/>
  <c r="F43" i="2"/>
  <c r="F46" i="2"/>
  <c r="F52" i="2"/>
  <c r="F54" i="2"/>
  <c r="F59" i="2"/>
  <c r="F64" i="2"/>
  <c r="F69" i="2"/>
  <c r="F73" i="2"/>
  <c r="F77" i="2"/>
  <c r="F81" i="2"/>
  <c r="F85" i="2"/>
  <c r="F89" i="2"/>
  <c r="E20" i="2"/>
  <c r="E22" i="2"/>
  <c r="E28" i="2"/>
  <c r="E31" i="2"/>
  <c r="E36" i="2"/>
  <c r="E40" i="2"/>
  <c r="E43" i="2"/>
  <c r="E46" i="2"/>
  <c r="E52" i="2"/>
  <c r="E63" i="2"/>
  <c r="E69" i="2"/>
  <c r="E73" i="2"/>
  <c r="E77" i="2"/>
  <c r="E79" i="2" s="1"/>
  <c r="E81" i="2"/>
  <c r="E85" i="2"/>
  <c r="E89" i="2"/>
  <c r="D16" i="2"/>
  <c r="D20" i="2"/>
  <c r="D23" i="2"/>
  <c r="D27" i="2"/>
  <c r="D30" i="2"/>
  <c r="D36" i="2"/>
  <c r="D40" i="2"/>
  <c r="D44" i="2"/>
  <c r="D48" i="2"/>
  <c r="D52" i="2"/>
  <c r="D56" i="2"/>
  <c r="D62" i="2"/>
  <c r="D69" i="2"/>
  <c r="D73" i="2"/>
  <c r="D75" i="2" s="1"/>
  <c r="D77" i="2"/>
  <c r="D81" i="2"/>
  <c r="D85" i="2"/>
  <c r="D89" i="2"/>
  <c r="C12" i="2"/>
  <c r="C15" i="2"/>
  <c r="C20" i="2"/>
  <c r="C24" i="2"/>
  <c r="C27" i="2"/>
  <c r="C30" i="2"/>
  <c r="C36" i="2"/>
  <c r="C38" i="2"/>
  <c r="C44" i="2"/>
  <c r="C47" i="2"/>
  <c r="C52" i="2"/>
  <c r="C55" i="2"/>
  <c r="C68" i="2"/>
  <c r="C69" i="2"/>
  <c r="C73" i="2"/>
  <c r="C77" i="2"/>
  <c r="C81" i="2"/>
  <c r="C85" i="2"/>
  <c r="C89" i="2"/>
  <c r="B12" i="2"/>
  <c r="B14" i="2"/>
  <c r="B19" i="2"/>
  <c r="B24" i="2"/>
  <c r="B28" i="2"/>
  <c r="B32" i="2"/>
  <c r="B36" i="2"/>
  <c r="B39" i="2"/>
  <c r="B43" i="2"/>
  <c r="B46" i="2"/>
  <c r="B51" i="2"/>
  <c r="B54" i="2"/>
  <c r="B59" i="2"/>
  <c r="B69" i="2"/>
  <c r="B73" i="2"/>
  <c r="B77" i="2"/>
  <c r="B81" i="2"/>
  <c r="B85" i="2"/>
  <c r="B89" i="2"/>
  <c r="B7" i="2"/>
  <c r="T73" i="2"/>
  <c r="U77" i="2"/>
  <c r="V81" i="2"/>
  <c r="W85" i="2"/>
  <c r="X89" i="2"/>
  <c r="S69" i="2"/>
  <c r="R65" i="2"/>
  <c r="M45" i="2"/>
  <c r="N49" i="2"/>
  <c r="O53" i="2"/>
  <c r="P57" i="2"/>
  <c r="Q61" i="2"/>
  <c r="C5" i="2"/>
  <c r="D9" i="2"/>
  <c r="E13" i="2"/>
  <c r="F17" i="2"/>
  <c r="G21" i="2"/>
  <c r="H25" i="2"/>
  <c r="I29" i="2"/>
  <c r="J33" i="2"/>
  <c r="K37" i="2"/>
  <c r="L41" i="2"/>
  <c r="B4" i="2"/>
  <c r="E103" i="2" l="1"/>
  <c r="E102" i="2"/>
  <c r="I111" i="2"/>
  <c r="I108" i="2"/>
  <c r="I107" i="2"/>
  <c r="G104" i="2"/>
  <c r="I103" i="2"/>
  <c r="H100" i="2"/>
  <c r="J99" i="2"/>
  <c r="D99" i="2"/>
  <c r="W108" i="2"/>
  <c r="O104" i="2"/>
  <c r="K103" i="2"/>
  <c r="W100" i="2"/>
  <c r="E107" i="2"/>
  <c r="E106" i="2"/>
  <c r="B110" i="2"/>
  <c r="I102" i="2"/>
  <c r="S107" i="2"/>
  <c r="K107" i="2"/>
  <c r="S106" i="2"/>
  <c r="K106" i="2"/>
  <c r="S104" i="2"/>
  <c r="K104" i="2"/>
  <c r="W102" i="2"/>
  <c r="S99" i="2"/>
  <c r="K99" i="2"/>
  <c r="S98" i="2"/>
  <c r="K98" i="2"/>
  <c r="G103" i="2"/>
  <c r="H99" i="2"/>
  <c r="S103" i="2"/>
  <c r="L96" i="2"/>
  <c r="C98" i="2"/>
  <c r="T96" i="2"/>
  <c r="B102" i="2"/>
  <c r="B112" i="2"/>
  <c r="D112" i="2"/>
  <c r="D110" i="2"/>
  <c r="G98" i="2"/>
  <c r="J96" i="2"/>
  <c r="F96" i="2"/>
  <c r="J95" i="2"/>
  <c r="F95" i="2"/>
  <c r="U110" i="2"/>
  <c r="W104" i="2"/>
  <c r="O103" i="2"/>
  <c r="U102" i="2"/>
  <c r="X95" i="2"/>
  <c r="P95" i="2"/>
  <c r="P94" i="2"/>
  <c r="Z104" i="2"/>
  <c r="AA107" i="2"/>
  <c r="B104" i="2"/>
  <c r="C99" i="2"/>
  <c r="U112" i="2"/>
  <c r="M111" i="2"/>
  <c r="M110" i="2"/>
  <c r="U104" i="2"/>
  <c r="M103" i="2"/>
  <c r="M102" i="2"/>
  <c r="L95" i="2"/>
  <c r="B107" i="2"/>
  <c r="H112" i="2"/>
  <c r="H111" i="2"/>
  <c r="G100" i="2"/>
  <c r="X100" i="2"/>
  <c r="T95" i="2"/>
  <c r="Z107" i="2"/>
  <c r="AA111" i="2"/>
  <c r="AB111" i="2"/>
  <c r="B98" i="2"/>
  <c r="B108" i="2"/>
  <c r="I112" i="2"/>
  <c r="G110" i="2"/>
  <c r="J108" i="2"/>
  <c r="F108" i="2"/>
  <c r="H106" i="2"/>
  <c r="J102" i="2"/>
  <c r="T112" i="2"/>
  <c r="X111" i="2"/>
  <c r="P111" i="2"/>
  <c r="L111" i="2"/>
  <c r="L108" i="2"/>
  <c r="V107" i="2"/>
  <c r="R107" i="2"/>
  <c r="N107" i="2"/>
  <c r="X106" i="2"/>
  <c r="T104" i="2"/>
  <c r="X103" i="2"/>
  <c r="P103" i="2"/>
  <c r="L103" i="2"/>
  <c r="L100" i="2"/>
  <c r="V99" i="2"/>
  <c r="R99" i="2"/>
  <c r="N99" i="2"/>
  <c r="X98" i="2"/>
  <c r="S96" i="2"/>
  <c r="U95" i="2"/>
  <c r="K95" i="2"/>
  <c r="S94" i="2"/>
  <c r="Y108" i="2"/>
  <c r="Y100" i="2"/>
  <c r="Z108" i="2"/>
  <c r="Z103" i="2"/>
  <c r="AA110" i="2"/>
  <c r="AA106" i="2"/>
  <c r="AB110" i="2"/>
  <c r="C110" i="2"/>
  <c r="G111" i="2"/>
  <c r="C111" i="2"/>
  <c r="H107" i="2"/>
  <c r="D107" i="2"/>
  <c r="J104" i="2"/>
  <c r="F104" i="2"/>
  <c r="P108" i="2"/>
  <c r="L106" i="2"/>
  <c r="P100" i="2"/>
  <c r="L98" i="2"/>
  <c r="W96" i="2"/>
  <c r="K96" i="2"/>
  <c r="Z112" i="2"/>
  <c r="F99" i="2"/>
  <c r="B99" i="2"/>
  <c r="V111" i="2"/>
  <c r="R111" i="2"/>
  <c r="N111" i="2"/>
  <c r="T108" i="2"/>
  <c r="P107" i="2"/>
  <c r="V103" i="2"/>
  <c r="R103" i="2"/>
  <c r="N103" i="2"/>
  <c r="T100" i="2"/>
  <c r="P99" i="2"/>
  <c r="U96" i="2"/>
  <c r="M95" i="2"/>
  <c r="Y112" i="2"/>
  <c r="Y104" i="2"/>
  <c r="Z111" i="2"/>
  <c r="B95" i="2"/>
  <c r="B96" i="2"/>
  <c r="X96" i="2"/>
  <c r="M96" i="2"/>
  <c r="R95" i="2"/>
  <c r="N95" i="2"/>
  <c r="Y111" i="2"/>
  <c r="Y107" i="2"/>
  <c r="Y103" i="2"/>
  <c r="Y99" i="2"/>
  <c r="V95" i="2"/>
  <c r="V112" i="2"/>
  <c r="R112" i="2"/>
  <c r="N112" i="2"/>
  <c r="V108" i="2"/>
  <c r="R108" i="2"/>
  <c r="N108" i="2"/>
  <c r="V104" i="2"/>
  <c r="R104" i="2"/>
  <c r="N104" i="2"/>
  <c r="V100" i="2"/>
  <c r="R100" i="2"/>
  <c r="N100" i="2"/>
  <c r="V96" i="2"/>
  <c r="R96" i="2"/>
  <c r="N96" i="2"/>
  <c r="J111" i="2"/>
  <c r="F103" i="2"/>
  <c r="J107" i="2"/>
  <c r="D15" i="2"/>
  <c r="H38" i="2"/>
  <c r="C26" i="2"/>
  <c r="I42" i="2"/>
  <c r="G68" i="2"/>
  <c r="E30" i="2"/>
  <c r="I44" i="2"/>
  <c r="D34" i="2"/>
  <c r="H55" i="2"/>
  <c r="H47" i="2"/>
  <c r="F50" i="2"/>
  <c r="B8" i="2"/>
  <c r="B22" i="2"/>
  <c r="G26" i="2"/>
  <c r="B31" i="2"/>
  <c r="D35" i="2"/>
  <c r="G39" i="2"/>
  <c r="C43" i="2"/>
  <c r="C46" i="2"/>
  <c r="L47" i="2"/>
  <c r="J50" i="2"/>
  <c r="J52" i="2"/>
  <c r="N58" i="2"/>
  <c r="G70" i="2"/>
  <c r="C10" i="2"/>
  <c r="E23" i="2"/>
  <c r="C28" i="2"/>
  <c r="F31" i="2"/>
  <c r="B40" i="2"/>
  <c r="G43" i="2"/>
  <c r="K46" i="2"/>
  <c r="E48" i="2"/>
  <c r="F51" i="2"/>
  <c r="B60" i="2"/>
  <c r="G66" i="2"/>
  <c r="C14" i="2"/>
  <c r="D24" i="2"/>
  <c r="G28" i="2"/>
  <c r="C32" i="2"/>
  <c r="D38" i="2"/>
  <c r="J40" i="2"/>
  <c r="K43" i="2"/>
  <c r="D47" i="2"/>
  <c r="I48" i="2"/>
  <c r="B84" i="2"/>
  <c r="B83" i="2"/>
  <c r="B82" i="2"/>
  <c r="C71" i="2"/>
  <c r="C72" i="2"/>
  <c r="D60" i="2"/>
  <c r="D58" i="2"/>
  <c r="E91" i="2"/>
  <c r="E92" i="2"/>
  <c r="E90" i="2"/>
  <c r="E76" i="2"/>
  <c r="E74" i="2"/>
  <c r="E75" i="2"/>
  <c r="F86" i="2"/>
  <c r="F88" i="2"/>
  <c r="H68" i="2"/>
  <c r="H67" i="2"/>
  <c r="H66" i="2"/>
  <c r="I84" i="2"/>
  <c r="I83" i="2"/>
  <c r="I82" i="2"/>
  <c r="J62" i="2"/>
  <c r="J63" i="2"/>
  <c r="K71" i="2"/>
  <c r="K72" i="2"/>
  <c r="L60" i="2"/>
  <c r="L58" i="2"/>
  <c r="M60" i="2"/>
  <c r="M58" i="2"/>
  <c r="M59" i="2"/>
  <c r="N72" i="2"/>
  <c r="N71" i="2"/>
  <c r="N70" i="2"/>
  <c r="P83" i="2"/>
  <c r="P84" i="2"/>
  <c r="P82" i="2"/>
  <c r="Q68" i="2"/>
  <c r="Q67" i="2"/>
  <c r="Q66" i="2"/>
  <c r="S88" i="2"/>
  <c r="S87" i="2"/>
  <c r="V86" i="2"/>
  <c r="V88" i="2"/>
  <c r="B18" i="2"/>
  <c r="B20" i="2"/>
  <c r="G32" i="2"/>
  <c r="H36" i="2"/>
  <c r="C39" i="2"/>
  <c r="E44" i="2"/>
  <c r="B52" i="2"/>
  <c r="B78" i="2"/>
  <c r="B79" i="2"/>
  <c r="B62" i="2"/>
  <c r="B63" i="2"/>
  <c r="C84" i="2"/>
  <c r="C82" i="2"/>
  <c r="D88" i="2"/>
  <c r="D87" i="2"/>
  <c r="D86" i="2"/>
  <c r="D72" i="2"/>
  <c r="D71" i="2"/>
  <c r="D70" i="2"/>
  <c r="E87" i="2"/>
  <c r="E86" i="2"/>
  <c r="E88" i="2"/>
  <c r="E72" i="2"/>
  <c r="E71" i="2"/>
  <c r="E70" i="2"/>
  <c r="E56" i="2"/>
  <c r="E55" i="2"/>
  <c r="F84" i="2"/>
  <c r="F83" i="2"/>
  <c r="F82" i="2"/>
  <c r="F68" i="2"/>
  <c r="F67" i="2"/>
  <c r="F66" i="2"/>
  <c r="G92" i="2"/>
  <c r="G90" i="2"/>
  <c r="G91" i="2"/>
  <c r="G75" i="2"/>
  <c r="G76" i="2"/>
  <c r="G74" i="2"/>
  <c r="G59" i="2"/>
  <c r="G60" i="2"/>
  <c r="G58" i="2"/>
  <c r="H79" i="2"/>
  <c r="H80" i="2"/>
  <c r="H63" i="2"/>
  <c r="H64" i="2"/>
  <c r="I80" i="2"/>
  <c r="I79" i="2"/>
  <c r="I78" i="2"/>
  <c r="I64" i="2"/>
  <c r="I62" i="2"/>
  <c r="J92" i="2"/>
  <c r="J90" i="2"/>
  <c r="J91" i="2"/>
  <c r="J75" i="2"/>
  <c r="J74" i="2"/>
  <c r="K84" i="2"/>
  <c r="K82" i="2"/>
  <c r="L88" i="2"/>
  <c r="L87" i="2"/>
  <c r="L86" i="2"/>
  <c r="L72" i="2"/>
  <c r="L71" i="2"/>
  <c r="L70" i="2"/>
  <c r="L54" i="2"/>
  <c r="L56" i="2"/>
  <c r="M87" i="2"/>
  <c r="M86" i="2"/>
  <c r="M88" i="2"/>
  <c r="M72" i="2"/>
  <c r="M71" i="2"/>
  <c r="M70" i="2"/>
  <c r="M56" i="2"/>
  <c r="M55" i="2"/>
  <c r="N84" i="2"/>
  <c r="N83" i="2"/>
  <c r="N82" i="2"/>
  <c r="N68" i="2"/>
  <c r="N67" i="2"/>
  <c r="N66" i="2"/>
  <c r="O92" i="2"/>
  <c r="O90" i="2"/>
  <c r="O91" i="2"/>
  <c r="O75" i="2"/>
  <c r="O76" i="2"/>
  <c r="O74" i="2"/>
  <c r="O59" i="2"/>
  <c r="O60" i="2"/>
  <c r="O58" i="2"/>
  <c r="P79" i="2"/>
  <c r="P80" i="2"/>
  <c r="P63" i="2"/>
  <c r="P64" i="2"/>
  <c r="Q80" i="2"/>
  <c r="Q79" i="2"/>
  <c r="Q78" i="2"/>
  <c r="R92" i="2"/>
  <c r="R90" i="2"/>
  <c r="R91" i="2"/>
  <c r="R75" i="2"/>
  <c r="R74" i="2"/>
  <c r="S84" i="2"/>
  <c r="S82" i="2"/>
  <c r="T88" i="2"/>
  <c r="T87" i="2"/>
  <c r="T86" i="2"/>
  <c r="U87" i="2"/>
  <c r="U86" i="2"/>
  <c r="U88" i="2"/>
  <c r="W92" i="2"/>
  <c r="W90" i="2"/>
  <c r="W91" i="2"/>
  <c r="B10" i="2"/>
  <c r="C11" i="2"/>
  <c r="D14" i="2"/>
  <c r="B16" i="2"/>
  <c r="C18" i="2"/>
  <c r="C19" i="2"/>
  <c r="C22" i="2"/>
  <c r="B23" i="2"/>
  <c r="F23" i="2"/>
  <c r="E24" i="2"/>
  <c r="D26" i="2"/>
  <c r="B27" i="2"/>
  <c r="F27" i="2"/>
  <c r="D28" i="2"/>
  <c r="B30" i="2"/>
  <c r="F30" i="2"/>
  <c r="C31" i="2"/>
  <c r="G31" i="2"/>
  <c r="D32" i="2"/>
  <c r="H32" i="2"/>
  <c r="E34" i="2"/>
  <c r="I34" i="2"/>
  <c r="E35" i="2"/>
  <c r="I35" i="2"/>
  <c r="E38" i="2"/>
  <c r="I38" i="2"/>
  <c r="D39" i="2"/>
  <c r="H39" i="2"/>
  <c r="C40" i="2"/>
  <c r="G40" i="2"/>
  <c r="B42" i="2"/>
  <c r="F42" i="2"/>
  <c r="J42" i="2"/>
  <c r="D43" i="2"/>
  <c r="H43" i="2"/>
  <c r="B44" i="2"/>
  <c r="F44" i="2"/>
  <c r="J44" i="2"/>
  <c r="D46" i="2"/>
  <c r="H46" i="2"/>
  <c r="L46" i="2"/>
  <c r="E47" i="2"/>
  <c r="I47" i="2"/>
  <c r="B48" i="2"/>
  <c r="F48" i="2"/>
  <c r="J48" i="2"/>
  <c r="C50" i="2"/>
  <c r="G50" i="2"/>
  <c r="K50" i="2"/>
  <c r="C51" i="2"/>
  <c r="G51" i="2"/>
  <c r="K51" i="2"/>
  <c r="C54" i="2"/>
  <c r="G54" i="2"/>
  <c r="M54" i="2"/>
  <c r="L55" i="2"/>
  <c r="B58" i="2"/>
  <c r="D59" i="2"/>
  <c r="F60" i="2"/>
  <c r="H62" i="2"/>
  <c r="I63" i="2"/>
  <c r="J64" i="2"/>
  <c r="K66" i="2"/>
  <c r="K67" i="2"/>
  <c r="K70" i="2"/>
  <c r="G72" i="2"/>
  <c r="R76" i="2"/>
  <c r="G82" i="2"/>
  <c r="S83" i="2"/>
  <c r="V87" i="2"/>
  <c r="C88" i="2"/>
  <c r="C87" i="2"/>
  <c r="D91" i="2"/>
  <c r="D92" i="2"/>
  <c r="G62" i="2"/>
  <c r="G63" i="2"/>
  <c r="G64" i="2"/>
  <c r="H83" i="2"/>
  <c r="H84" i="2"/>
  <c r="H82" i="2"/>
  <c r="K55" i="2"/>
  <c r="K54" i="2"/>
  <c r="L76" i="2"/>
  <c r="L74" i="2"/>
  <c r="M76" i="2"/>
  <c r="M74" i="2"/>
  <c r="M75" i="2"/>
  <c r="N86" i="2"/>
  <c r="N88" i="2"/>
  <c r="O78" i="2"/>
  <c r="O79" i="2"/>
  <c r="O80" i="2"/>
  <c r="P68" i="2"/>
  <c r="P67" i="2"/>
  <c r="P66" i="2"/>
  <c r="R78" i="2"/>
  <c r="R79" i="2"/>
  <c r="U91" i="2"/>
  <c r="U92" i="2"/>
  <c r="U90" i="2"/>
  <c r="E27" i="2"/>
  <c r="H35" i="2"/>
  <c r="F40" i="2"/>
  <c r="E42" i="2"/>
  <c r="G46" i="2"/>
  <c r="B50" i="2"/>
  <c r="K56" i="2"/>
  <c r="R80" i="2"/>
  <c r="C86" i="2"/>
  <c r="D90" i="2"/>
  <c r="B92" i="2"/>
  <c r="B90" i="2"/>
  <c r="B91" i="2"/>
  <c r="B75" i="2"/>
  <c r="B74" i="2"/>
  <c r="C78" i="2"/>
  <c r="C79" i="2"/>
  <c r="C80" i="2"/>
  <c r="C62" i="2"/>
  <c r="C63" i="2"/>
  <c r="C64" i="2"/>
  <c r="D84" i="2"/>
  <c r="D82" i="2"/>
  <c r="D83" i="2"/>
  <c r="D68" i="2"/>
  <c r="D67" i="2"/>
  <c r="D66" i="2"/>
  <c r="E84" i="2"/>
  <c r="E83" i="2"/>
  <c r="E82" i="2"/>
  <c r="E68" i="2"/>
  <c r="E67" i="2"/>
  <c r="E66" i="2"/>
  <c r="F78" i="2"/>
  <c r="F80" i="2"/>
  <c r="F79" i="2"/>
  <c r="F62" i="2"/>
  <c r="F63" i="2"/>
  <c r="G88" i="2"/>
  <c r="G86" i="2"/>
  <c r="G87" i="2"/>
  <c r="H91" i="2"/>
  <c r="H90" i="2"/>
  <c r="H76" i="2"/>
  <c r="H74" i="2"/>
  <c r="H75" i="2"/>
  <c r="H60" i="2"/>
  <c r="H58" i="2"/>
  <c r="I91" i="2"/>
  <c r="I90" i="2"/>
  <c r="I92" i="2"/>
  <c r="I76" i="2"/>
  <c r="I74" i="2"/>
  <c r="I75" i="2"/>
  <c r="I60" i="2"/>
  <c r="I58" i="2"/>
  <c r="I59" i="2"/>
  <c r="J86" i="2"/>
  <c r="J87" i="2"/>
  <c r="J88" i="2"/>
  <c r="J72" i="2"/>
  <c r="J71" i="2"/>
  <c r="J70" i="2"/>
  <c r="J56" i="2"/>
  <c r="J55" i="2"/>
  <c r="K78" i="2"/>
  <c r="K79" i="2"/>
  <c r="K80" i="2"/>
  <c r="K62" i="2"/>
  <c r="K63" i="2"/>
  <c r="K64" i="2"/>
  <c r="L84" i="2"/>
  <c r="L82" i="2"/>
  <c r="L83" i="2"/>
  <c r="L68" i="2"/>
  <c r="L67" i="2"/>
  <c r="L66" i="2"/>
  <c r="M84" i="2"/>
  <c r="M83" i="2"/>
  <c r="M82" i="2"/>
  <c r="M68" i="2"/>
  <c r="M67" i="2"/>
  <c r="M66" i="2"/>
  <c r="N78" i="2"/>
  <c r="N80" i="2"/>
  <c r="N79" i="2"/>
  <c r="N62" i="2"/>
  <c r="N63" i="2"/>
  <c r="O88" i="2"/>
  <c r="O86" i="2"/>
  <c r="O87" i="2"/>
  <c r="O71" i="2"/>
  <c r="O70" i="2"/>
  <c r="P91" i="2"/>
  <c r="P90" i="2"/>
  <c r="P76" i="2"/>
  <c r="P74" i="2"/>
  <c r="P75" i="2"/>
  <c r="Q91" i="2"/>
  <c r="Q90" i="2"/>
  <c r="Q92" i="2"/>
  <c r="Q76" i="2"/>
  <c r="Q74" i="2"/>
  <c r="Q75" i="2"/>
  <c r="R86" i="2"/>
  <c r="R87" i="2"/>
  <c r="R88" i="2"/>
  <c r="R72" i="2"/>
  <c r="R71" i="2"/>
  <c r="R70" i="2"/>
  <c r="S78" i="2"/>
  <c r="S79" i="2"/>
  <c r="S80" i="2"/>
  <c r="T84" i="2"/>
  <c r="T82" i="2"/>
  <c r="T83" i="2"/>
  <c r="U84" i="2"/>
  <c r="U83" i="2"/>
  <c r="U82" i="2"/>
  <c r="B6" i="2"/>
  <c r="B11" i="2"/>
  <c r="B15" i="2"/>
  <c r="C16" i="2"/>
  <c r="D18" i="2"/>
  <c r="D19" i="2"/>
  <c r="D22" i="2"/>
  <c r="C23" i="2"/>
  <c r="F24" i="2"/>
  <c r="E26" i="2"/>
  <c r="D31" i="2"/>
  <c r="H31" i="2"/>
  <c r="E32" i="2"/>
  <c r="B34" i="2"/>
  <c r="F34" i="2"/>
  <c r="B35" i="2"/>
  <c r="F35" i="2"/>
  <c r="B38" i="2"/>
  <c r="F38" i="2"/>
  <c r="J38" i="2"/>
  <c r="E39" i="2"/>
  <c r="I39" i="2"/>
  <c r="C42" i="2"/>
  <c r="G42" i="2"/>
  <c r="K42" i="2"/>
  <c r="B47" i="2"/>
  <c r="F47" i="2"/>
  <c r="J47" i="2"/>
  <c r="C48" i="2"/>
  <c r="G48" i="2"/>
  <c r="K48" i="2"/>
  <c r="D50" i="2"/>
  <c r="H50" i="2"/>
  <c r="L50" i="2"/>
  <c r="D51" i="2"/>
  <c r="H51" i="2"/>
  <c r="L51" i="2"/>
  <c r="D54" i="2"/>
  <c r="H54" i="2"/>
  <c r="C56" i="2"/>
  <c r="F58" i="2"/>
  <c r="H59" i="2"/>
  <c r="J60" i="2"/>
  <c r="N64" i="2"/>
  <c r="O66" i="2"/>
  <c r="O67" i="2"/>
  <c r="O72" i="2"/>
  <c r="L75" i="2"/>
  <c r="H78" i="2"/>
  <c r="B80" i="2"/>
  <c r="O82" i="2"/>
  <c r="G84" i="2"/>
  <c r="S86" i="2"/>
  <c r="H92" i="2"/>
  <c r="B68" i="2"/>
  <c r="B67" i="2"/>
  <c r="B66" i="2"/>
  <c r="D76" i="2"/>
  <c r="D74" i="2"/>
  <c r="E60" i="2"/>
  <c r="E58" i="2"/>
  <c r="E59" i="2"/>
  <c r="F72" i="2"/>
  <c r="F71" i="2"/>
  <c r="F70" i="2"/>
  <c r="F56" i="2"/>
  <c r="F55" i="2"/>
  <c r="G78" i="2"/>
  <c r="G79" i="2"/>
  <c r="G80" i="2"/>
  <c r="I68" i="2"/>
  <c r="I67" i="2"/>
  <c r="I66" i="2"/>
  <c r="J78" i="2"/>
  <c r="J79" i="2"/>
  <c r="K88" i="2"/>
  <c r="K87" i="2"/>
  <c r="L91" i="2"/>
  <c r="L92" i="2"/>
  <c r="M91" i="2"/>
  <c r="M92" i="2"/>
  <c r="M90" i="2"/>
  <c r="N56" i="2"/>
  <c r="N55" i="2"/>
  <c r="O62" i="2"/>
  <c r="O63" i="2"/>
  <c r="O64" i="2"/>
  <c r="Q84" i="2"/>
  <c r="Q83" i="2"/>
  <c r="Q82" i="2"/>
  <c r="T91" i="2"/>
  <c r="T92" i="2"/>
  <c r="N87" i="2"/>
  <c r="B86" i="2"/>
  <c r="B87" i="2"/>
  <c r="B88" i="2"/>
  <c r="B72" i="2"/>
  <c r="B71" i="2"/>
  <c r="B70" i="2"/>
  <c r="B56" i="2"/>
  <c r="B55" i="2"/>
  <c r="C92" i="2"/>
  <c r="C90" i="2"/>
  <c r="C91" i="2"/>
  <c r="C75" i="2"/>
  <c r="C74" i="2"/>
  <c r="C76" i="2"/>
  <c r="C59" i="2"/>
  <c r="C60" i="2"/>
  <c r="C58" i="2"/>
  <c r="D79" i="2"/>
  <c r="D80" i="2"/>
  <c r="D78" i="2"/>
  <c r="D63" i="2"/>
  <c r="D64" i="2"/>
  <c r="E80" i="2"/>
  <c r="E78" i="2"/>
  <c r="E64" i="2"/>
  <c r="E62" i="2"/>
  <c r="F92" i="2"/>
  <c r="F90" i="2"/>
  <c r="F75" i="2"/>
  <c r="F76" i="2"/>
  <c r="H88" i="2"/>
  <c r="H87" i="2"/>
  <c r="H86" i="2"/>
  <c r="H72" i="2"/>
  <c r="H70" i="2"/>
  <c r="I87" i="2"/>
  <c r="I86" i="2"/>
  <c r="I72" i="2"/>
  <c r="I70" i="2"/>
  <c r="I71" i="2"/>
  <c r="I56" i="2"/>
  <c r="I55" i="2"/>
  <c r="J84" i="2"/>
  <c r="J83" i="2"/>
  <c r="J82" i="2"/>
  <c r="J68" i="2"/>
  <c r="J67" i="2"/>
  <c r="J66" i="2"/>
  <c r="K92" i="2"/>
  <c r="K90" i="2"/>
  <c r="K91" i="2"/>
  <c r="K75" i="2"/>
  <c r="K74" i="2"/>
  <c r="K76" i="2"/>
  <c r="K59" i="2"/>
  <c r="K60" i="2"/>
  <c r="K58" i="2"/>
  <c r="L79" i="2"/>
  <c r="L80" i="2"/>
  <c r="L78" i="2"/>
  <c r="L63" i="2"/>
  <c r="L64" i="2"/>
  <c r="M80" i="2"/>
  <c r="M78" i="2"/>
  <c r="M64" i="2"/>
  <c r="M62" i="2"/>
  <c r="N92" i="2"/>
  <c r="N90" i="2"/>
  <c r="N75" i="2"/>
  <c r="N76" i="2"/>
  <c r="P88" i="2"/>
  <c r="P87" i="2"/>
  <c r="P86" i="2"/>
  <c r="P70" i="2"/>
  <c r="P72" i="2"/>
  <c r="Q87" i="2"/>
  <c r="Q86" i="2"/>
  <c r="Q72" i="2"/>
  <c r="Q71" i="2"/>
  <c r="R84" i="2"/>
  <c r="R83" i="2"/>
  <c r="R82" i="2"/>
  <c r="S92" i="2"/>
  <c r="S90" i="2"/>
  <c r="S91" i="2"/>
  <c r="S75" i="2"/>
  <c r="S74" i="2"/>
  <c r="S76" i="2"/>
  <c r="T79" i="2"/>
  <c r="T80" i="2"/>
  <c r="T78" i="2"/>
  <c r="V92" i="2"/>
  <c r="V90" i="2"/>
  <c r="E18" i="2"/>
  <c r="E19" i="2"/>
  <c r="B26" i="2"/>
  <c r="F26" i="2"/>
  <c r="C34" i="2"/>
  <c r="G34" i="2"/>
  <c r="C35" i="2"/>
  <c r="G35" i="2"/>
  <c r="D42" i="2"/>
  <c r="H42" i="2"/>
  <c r="E50" i="2"/>
  <c r="I50" i="2"/>
  <c r="M50" i="2"/>
  <c r="E51" i="2"/>
  <c r="I51" i="2"/>
  <c r="M51" i="2"/>
  <c r="E54" i="2"/>
  <c r="I54" i="2"/>
  <c r="D55" i="2"/>
  <c r="G56" i="2"/>
  <c r="J58" i="2"/>
  <c r="L59" i="2"/>
  <c r="N60" i="2"/>
  <c r="P62" i="2"/>
  <c r="B64" i="2"/>
  <c r="C66" i="2"/>
  <c r="C67" i="2"/>
  <c r="C70" i="2"/>
  <c r="H71" i="2"/>
  <c r="F74" i="2"/>
  <c r="B76" i="2"/>
  <c r="P78" i="2"/>
  <c r="J80" i="2"/>
  <c r="C83" i="2"/>
  <c r="O84" i="2"/>
  <c r="F87" i="2"/>
  <c r="Q88" i="2"/>
  <c r="F91" i="2"/>
  <c r="P92" i="2"/>
</calcChain>
</file>

<file path=xl/sharedStrings.xml><?xml version="1.0" encoding="utf-8"?>
<sst xmlns="http://schemas.openxmlformats.org/spreadsheetml/2006/main" count="155" uniqueCount="49">
  <si>
    <t>г.Екатеринбург САВ</t>
  </si>
  <si>
    <t>Тех.ост. 169км</t>
  </si>
  <si>
    <t>г.Новая Ляля АС</t>
  </si>
  <si>
    <t>р.п.Лобва АС</t>
  </si>
  <si>
    <t>г.Краснотурьинск АВ</t>
  </si>
  <si>
    <t>г.Карпинск АС</t>
  </si>
  <si>
    <t>г.Волчанск АС</t>
  </si>
  <si>
    <t>г.Североуральск АС</t>
  </si>
  <si>
    <t>п.Калья п-н</t>
  </si>
  <si>
    <t>п.Черемухово п-н</t>
  </si>
  <si>
    <t>п.Красный Октябрь п-н</t>
  </si>
  <si>
    <t>г.Ивдель АС</t>
  </si>
  <si>
    <t>Тех.ост. 612км</t>
  </si>
  <si>
    <t>пов.п.Оус п-н</t>
  </si>
  <si>
    <t>п.Пелым ЖДВ</t>
  </si>
  <si>
    <t>пов.п.Атымья п-н</t>
  </si>
  <si>
    <t>пов.п.Таежный</t>
  </si>
  <si>
    <t>пов.п.Малиновский</t>
  </si>
  <si>
    <t>пов.п.Пионерский</t>
  </si>
  <si>
    <t>пов.Аэропорт Югорск-2</t>
  </si>
  <si>
    <t>г.Югорск ЖДВ</t>
  </si>
  <si>
    <t>г.Советский ЖДВ</t>
  </si>
  <si>
    <t>ПМ</t>
  </si>
  <si>
    <t>СТ</t>
  </si>
  <si>
    <t>ЛМ</t>
  </si>
  <si>
    <t>БА</t>
  </si>
  <si>
    <t>г.Серов АС</t>
  </si>
  <si>
    <t xml:space="preserve">Тарифы на регулярные перевозки по межрегиональному маршруту регулярных перевозок </t>
  </si>
  <si>
    <t xml:space="preserve">Тариф </t>
  </si>
  <si>
    <t>за 1 км</t>
  </si>
  <si>
    <t>ПМ - полный тариф</t>
  </si>
  <si>
    <t>СТ - студенческий тариф</t>
  </si>
  <si>
    <t>от ПМ</t>
  </si>
  <si>
    <t>ЛМ - тариф на перевозку детей до 12 лет</t>
  </si>
  <si>
    <t>В таблице указана стоимость билетов на проезд в автобусах с мягкими откидными сидениями.</t>
  </si>
  <si>
    <t>БА - стоимость провоза багажа</t>
  </si>
  <si>
    <t>Тариф округлен до целых рублей. Окргуление производилось в меньшую сторону до целого значения.</t>
  </si>
  <si>
    <t>УТВЕРЖДАЮ</t>
  </si>
  <si>
    <t>Директор ООО "Континент"</t>
  </si>
  <si>
    <t>_____________________В.С. Горбунов</t>
  </si>
  <si>
    <t>"____"_________________2017 г.</t>
  </si>
  <si>
    <t>М.П.</t>
  </si>
  <si>
    <t>№ 1110 "Екатеринбург - Ханты-Мансийск"</t>
  </si>
  <si>
    <t>пов.п.Талинка п-п</t>
  </si>
  <si>
    <t>Тех.ост.181 км</t>
  </si>
  <si>
    <t>пов.п.Каменный п-н</t>
  </si>
  <si>
    <t>пов.п.Ягурьях п-п</t>
  </si>
  <si>
    <t>г.Ханты-Мансийск АВ</t>
  </si>
  <si>
    <t>В действие с 01.11.2017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</si>
</sst>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₽-419]_-;\-* #,##0.00\ [$₽-419]_-;_-* &quot;-&quot;??\ [$₽-419]_-;_-@_-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Border="1"/>
    <xf numFmtId="164" fontId="1" fillId="0" borderId="0" xfId="0" applyNumberFormat="1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164" fontId="5" fillId="0" borderId="1" xfId="0" applyNumberFormat="1" applyFont="1" applyBorder="1"/>
    <xf numFmtId="9" fontId="5" fillId="0" borderId="0" xfId="0" applyNumberFormat="1" applyFont="1"/>
    <xf numFmtId="164" fontId="5" fillId="0" borderId="2" xfId="0" applyNumberFormat="1" applyFont="1" applyBorder="1"/>
    <xf numFmtId="164" fontId="5" fillId="0" borderId="5" xfId="0" applyNumberFormat="1" applyFont="1" applyBorder="1"/>
    <xf numFmtId="164" fontId="5" fillId="0" borderId="7" xfId="0" applyNumberFormat="1" applyFont="1" applyBorder="1"/>
    <xf numFmtId="164" fontId="5" fillId="0" borderId="10" xfId="0" applyNumberFormat="1" applyFont="1" applyBorder="1"/>
    <xf numFmtId="164" fontId="5" fillId="0" borderId="6" xfId="0" applyNumberFormat="1" applyFont="1" applyBorder="1"/>
    <xf numFmtId="164" fontId="5" fillId="0" borderId="4" xfId="0" applyNumberFormat="1" applyFont="1" applyBorder="1"/>
    <xf numFmtId="164" fontId="5" fillId="0" borderId="0" xfId="0" applyNumberFormat="1" applyFont="1" applyBorder="1"/>
    <xf numFmtId="164" fontId="5" fillId="0" borderId="3" xfId="0" applyNumberFormat="1" applyFont="1" applyBorder="1"/>
    <xf numFmtId="164" fontId="5" fillId="0" borderId="8" xfId="0" applyNumberFormat="1" applyFont="1" applyBorder="1"/>
    <xf numFmtId="164" fontId="5" fillId="0" borderId="11" xfId="0" applyNumberFormat="1" applyFont="1" applyBorder="1"/>
    <xf numFmtId="164" fontId="5" fillId="0" borderId="9" xfId="0" applyNumberFormat="1" applyFont="1" applyBorder="1"/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9"/>
  <sheetViews>
    <sheetView topLeftCell="A5" zoomScale="70" zoomScaleNormal="70" workbookViewId="0">
      <selection activeCell="V29" sqref="V29"/>
    </sheetView>
  </sheetViews>
  <sheetFormatPr defaultRowHeight="15" x14ac:dyDescent="0.25"/>
  <sheetData>
    <row r="2" spans="1:15" x14ac:dyDescent="0.25">
      <c r="A2" t="s">
        <v>0</v>
      </c>
    </row>
    <row r="3" spans="1:15" x14ac:dyDescent="0.25">
      <c r="A3">
        <v>168.9</v>
      </c>
      <c r="B3" t="s">
        <v>1</v>
      </c>
    </row>
    <row r="4" spans="1:15" x14ac:dyDescent="0.25">
      <c r="A4">
        <v>293</v>
      </c>
      <c r="B4">
        <v>124.1</v>
      </c>
      <c r="C4" t="s">
        <v>2</v>
      </c>
    </row>
    <row r="5" spans="1:15" x14ac:dyDescent="0.25">
      <c r="A5">
        <v>315.60000000000002</v>
      </c>
      <c r="B5">
        <v>146.69999999999999</v>
      </c>
      <c r="C5">
        <v>22.6</v>
      </c>
      <c r="D5" t="s">
        <v>3</v>
      </c>
    </row>
    <row r="6" spans="1:15" x14ac:dyDescent="0.25">
      <c r="A6">
        <v>362.5</v>
      </c>
      <c r="B6">
        <v>193.6</v>
      </c>
      <c r="C6">
        <v>69.5</v>
      </c>
      <c r="D6">
        <v>46.9</v>
      </c>
      <c r="E6" t="s">
        <v>26</v>
      </c>
    </row>
    <row r="7" spans="1:15" x14ac:dyDescent="0.25">
      <c r="A7">
        <v>401.5</v>
      </c>
      <c r="B7">
        <v>232.6</v>
      </c>
      <c r="C7">
        <v>108.5</v>
      </c>
      <c r="D7">
        <v>85.9</v>
      </c>
      <c r="E7">
        <v>39</v>
      </c>
      <c r="F7" t="s">
        <v>4</v>
      </c>
    </row>
    <row r="8" spans="1:15" x14ac:dyDescent="0.25">
      <c r="A8">
        <v>417.6</v>
      </c>
      <c r="B8">
        <v>248.7</v>
      </c>
      <c r="C8">
        <v>124.6</v>
      </c>
      <c r="D8">
        <v>102</v>
      </c>
      <c r="E8">
        <v>55.1</v>
      </c>
      <c r="F8">
        <v>16.100000000000001</v>
      </c>
      <c r="G8" t="s">
        <v>5</v>
      </c>
    </row>
    <row r="9" spans="1:15" x14ac:dyDescent="0.25">
      <c r="A9">
        <v>441.20000000000005</v>
      </c>
      <c r="B9">
        <v>272.3</v>
      </c>
      <c r="C9">
        <v>148.19999999999999</v>
      </c>
      <c r="D9">
        <v>125.6</v>
      </c>
      <c r="E9">
        <v>78.7</v>
      </c>
      <c r="F9">
        <v>39.700000000000003</v>
      </c>
      <c r="G9">
        <v>23.6</v>
      </c>
      <c r="H9" t="s">
        <v>6</v>
      </c>
    </row>
    <row r="10" spans="1:15" x14ac:dyDescent="0.25">
      <c r="A10">
        <v>472.20000000000005</v>
      </c>
      <c r="B10">
        <v>303.3</v>
      </c>
      <c r="C10">
        <v>179.2</v>
      </c>
      <c r="D10">
        <v>156.6</v>
      </c>
      <c r="E10">
        <v>109.7</v>
      </c>
      <c r="F10">
        <v>70.7</v>
      </c>
      <c r="G10">
        <v>54.6</v>
      </c>
      <c r="H10">
        <v>31</v>
      </c>
      <c r="I10" t="s">
        <v>7</v>
      </c>
    </row>
    <row r="11" spans="1:15" x14ac:dyDescent="0.25">
      <c r="A11">
        <v>486.1</v>
      </c>
      <c r="B11">
        <v>317.2</v>
      </c>
      <c r="C11">
        <v>193.1</v>
      </c>
      <c r="D11">
        <v>170.5</v>
      </c>
      <c r="E11">
        <v>123.60000000000001</v>
      </c>
      <c r="F11">
        <v>84.600000000000009</v>
      </c>
      <c r="G11">
        <v>68.5</v>
      </c>
      <c r="H11">
        <v>44.9</v>
      </c>
      <c r="I11">
        <v>13.9</v>
      </c>
      <c r="J11" t="s">
        <v>8</v>
      </c>
    </row>
    <row r="12" spans="1:15" x14ac:dyDescent="0.25">
      <c r="A12">
        <v>498.3</v>
      </c>
      <c r="B12">
        <v>329.4</v>
      </c>
      <c r="C12">
        <v>205.29999999999998</v>
      </c>
      <c r="D12">
        <v>182.7</v>
      </c>
      <c r="E12">
        <v>135.80000000000001</v>
      </c>
      <c r="F12">
        <v>96.800000000000011</v>
      </c>
      <c r="G12">
        <v>80.7</v>
      </c>
      <c r="H12">
        <v>57.099999999999994</v>
      </c>
      <c r="I12">
        <v>26.1</v>
      </c>
      <c r="J12">
        <v>12.2</v>
      </c>
      <c r="K12" t="s">
        <v>9</v>
      </c>
    </row>
    <row r="13" spans="1:15" x14ac:dyDescent="0.25">
      <c r="A13">
        <v>554.1</v>
      </c>
      <c r="B13">
        <v>385.2</v>
      </c>
      <c r="C13">
        <v>261.09999999999997</v>
      </c>
      <c r="D13">
        <v>238.5</v>
      </c>
      <c r="E13">
        <v>191.60000000000002</v>
      </c>
      <c r="F13">
        <v>152.60000000000002</v>
      </c>
      <c r="G13">
        <v>136.5</v>
      </c>
      <c r="H13">
        <v>112.89999999999999</v>
      </c>
      <c r="I13">
        <v>81.900000000000006</v>
      </c>
      <c r="J13">
        <v>68</v>
      </c>
      <c r="K13">
        <v>55.8</v>
      </c>
      <c r="L13" t="s">
        <v>10</v>
      </c>
    </row>
    <row r="14" spans="1:15" x14ac:dyDescent="0.25">
      <c r="A14">
        <v>562.80000000000007</v>
      </c>
      <c r="B14">
        <v>393.9</v>
      </c>
      <c r="C14">
        <v>269.79999999999995</v>
      </c>
      <c r="D14">
        <v>247.2</v>
      </c>
      <c r="E14">
        <v>200.3</v>
      </c>
      <c r="F14">
        <v>161.30000000000001</v>
      </c>
      <c r="G14">
        <v>145.19999999999999</v>
      </c>
      <c r="H14">
        <v>121.6</v>
      </c>
      <c r="I14">
        <v>90.600000000000009</v>
      </c>
      <c r="J14">
        <v>76.7</v>
      </c>
      <c r="K14">
        <v>64.5</v>
      </c>
      <c r="L14">
        <v>8.6999999999999993</v>
      </c>
      <c r="M14" t="s">
        <v>11</v>
      </c>
    </row>
    <row r="15" spans="1:15" x14ac:dyDescent="0.25">
      <c r="A15">
        <v>568.00000000000011</v>
      </c>
      <c r="B15">
        <v>399.09999999999997</v>
      </c>
      <c r="C15">
        <v>274.99999999999994</v>
      </c>
      <c r="D15">
        <v>252.39999999999998</v>
      </c>
      <c r="E15">
        <v>205.5</v>
      </c>
      <c r="F15">
        <v>166.5</v>
      </c>
      <c r="G15">
        <v>150.39999999999998</v>
      </c>
      <c r="H15">
        <v>126.8</v>
      </c>
      <c r="I15">
        <v>95.800000000000011</v>
      </c>
      <c r="J15">
        <v>81.900000000000006</v>
      </c>
      <c r="K15">
        <v>69.7</v>
      </c>
      <c r="L15">
        <v>13.899999999999999</v>
      </c>
      <c r="M15">
        <v>5.2</v>
      </c>
      <c r="N15" t="s">
        <v>12</v>
      </c>
    </row>
    <row r="16" spans="1:15" x14ac:dyDescent="0.25">
      <c r="A16">
        <v>632.70000000000016</v>
      </c>
      <c r="B16">
        <v>463.79999999999995</v>
      </c>
      <c r="C16">
        <v>339.69999999999993</v>
      </c>
      <c r="D16">
        <v>317.09999999999997</v>
      </c>
      <c r="E16">
        <v>270.2</v>
      </c>
      <c r="F16">
        <v>231.2</v>
      </c>
      <c r="G16">
        <v>215.09999999999997</v>
      </c>
      <c r="H16">
        <v>191.5</v>
      </c>
      <c r="I16">
        <v>160.5</v>
      </c>
      <c r="J16">
        <v>146.60000000000002</v>
      </c>
      <c r="K16">
        <v>134.4</v>
      </c>
      <c r="L16">
        <v>78.599999999999994</v>
      </c>
      <c r="M16">
        <v>69.900000000000006</v>
      </c>
      <c r="N16">
        <v>64.7</v>
      </c>
      <c r="O16" t="s">
        <v>13</v>
      </c>
    </row>
    <row r="17" spans="1:28" x14ac:dyDescent="0.25">
      <c r="A17">
        <v>667.9000000000002</v>
      </c>
      <c r="B17">
        <v>498.99999999999994</v>
      </c>
      <c r="C17">
        <v>374.89999999999992</v>
      </c>
      <c r="D17">
        <v>352.29999999999995</v>
      </c>
      <c r="E17">
        <v>305.39999999999998</v>
      </c>
      <c r="F17">
        <v>266.39999999999998</v>
      </c>
      <c r="G17">
        <v>250.29999999999995</v>
      </c>
      <c r="H17">
        <v>226.7</v>
      </c>
      <c r="I17">
        <v>195.7</v>
      </c>
      <c r="J17">
        <v>181.8</v>
      </c>
      <c r="K17">
        <v>169.60000000000002</v>
      </c>
      <c r="L17">
        <v>113.8</v>
      </c>
      <c r="M17">
        <v>105.10000000000001</v>
      </c>
      <c r="N17">
        <v>99.9</v>
      </c>
      <c r="O17">
        <v>35.200000000000003</v>
      </c>
      <c r="P17" t="s">
        <v>14</v>
      </c>
    </row>
    <row r="18" spans="1:28" x14ac:dyDescent="0.25">
      <c r="A18">
        <v>690.9000000000002</v>
      </c>
      <c r="B18">
        <v>522</v>
      </c>
      <c r="C18">
        <v>397.89999999999992</v>
      </c>
      <c r="D18">
        <v>375.29999999999995</v>
      </c>
      <c r="E18">
        <v>328.4</v>
      </c>
      <c r="F18">
        <v>289.39999999999998</v>
      </c>
      <c r="G18">
        <v>273.29999999999995</v>
      </c>
      <c r="H18">
        <v>249.7</v>
      </c>
      <c r="I18">
        <v>218.7</v>
      </c>
      <c r="J18">
        <v>204.8</v>
      </c>
      <c r="K18">
        <v>192.60000000000002</v>
      </c>
      <c r="L18">
        <v>136.80000000000001</v>
      </c>
      <c r="M18">
        <v>128.10000000000002</v>
      </c>
      <c r="N18">
        <v>122.9</v>
      </c>
      <c r="O18">
        <v>58.2</v>
      </c>
      <c r="P18">
        <v>23</v>
      </c>
      <c r="Q18" t="s">
        <v>15</v>
      </c>
    </row>
    <row r="19" spans="1:28" x14ac:dyDescent="0.25">
      <c r="A19">
        <v>714.00000000000023</v>
      </c>
      <c r="B19">
        <v>545.1</v>
      </c>
      <c r="C19">
        <v>420.99999999999994</v>
      </c>
      <c r="D19">
        <v>398.4</v>
      </c>
      <c r="E19">
        <v>351.5</v>
      </c>
      <c r="F19">
        <v>312.5</v>
      </c>
      <c r="G19">
        <v>296.39999999999998</v>
      </c>
      <c r="H19">
        <v>272.8</v>
      </c>
      <c r="I19">
        <v>241.79999999999998</v>
      </c>
      <c r="J19">
        <v>227.9</v>
      </c>
      <c r="K19">
        <v>215.70000000000002</v>
      </c>
      <c r="L19">
        <v>159.9</v>
      </c>
      <c r="M19">
        <v>151.20000000000002</v>
      </c>
      <c r="N19">
        <v>146</v>
      </c>
      <c r="O19">
        <v>81.300000000000011</v>
      </c>
      <c r="P19">
        <v>46.1</v>
      </c>
      <c r="Q19">
        <v>23.1</v>
      </c>
      <c r="R19" t="s">
        <v>16</v>
      </c>
    </row>
    <row r="20" spans="1:28" x14ac:dyDescent="0.25">
      <c r="A20">
        <v>722.60000000000025</v>
      </c>
      <c r="B20">
        <v>553.70000000000005</v>
      </c>
      <c r="C20">
        <v>429.59999999999997</v>
      </c>
      <c r="D20">
        <v>407</v>
      </c>
      <c r="E20">
        <v>360.1</v>
      </c>
      <c r="F20">
        <v>321.10000000000002</v>
      </c>
      <c r="G20">
        <v>305</v>
      </c>
      <c r="H20">
        <v>281.40000000000003</v>
      </c>
      <c r="I20">
        <v>250.39999999999998</v>
      </c>
      <c r="J20">
        <v>236.5</v>
      </c>
      <c r="K20">
        <v>224.3</v>
      </c>
      <c r="L20">
        <v>168.5</v>
      </c>
      <c r="M20">
        <v>159.80000000000001</v>
      </c>
      <c r="N20">
        <v>154.6</v>
      </c>
      <c r="O20">
        <v>89.9</v>
      </c>
      <c r="P20">
        <v>54.7</v>
      </c>
      <c r="Q20">
        <v>31.700000000000003</v>
      </c>
      <c r="R20">
        <v>8.6</v>
      </c>
      <c r="S20" t="s">
        <v>17</v>
      </c>
    </row>
    <row r="21" spans="1:28" x14ac:dyDescent="0.25">
      <c r="A21">
        <v>728.70000000000027</v>
      </c>
      <c r="B21">
        <v>559.80000000000007</v>
      </c>
      <c r="C21">
        <v>435.7</v>
      </c>
      <c r="D21">
        <v>413.1</v>
      </c>
      <c r="E21">
        <v>366.20000000000005</v>
      </c>
      <c r="F21">
        <v>327.20000000000005</v>
      </c>
      <c r="G21">
        <v>311.10000000000002</v>
      </c>
      <c r="H21">
        <v>287.50000000000006</v>
      </c>
      <c r="I21">
        <v>256.5</v>
      </c>
      <c r="J21">
        <v>242.6</v>
      </c>
      <c r="K21">
        <v>230.4</v>
      </c>
      <c r="L21">
        <v>174.6</v>
      </c>
      <c r="M21">
        <v>165.9</v>
      </c>
      <c r="N21">
        <v>160.69999999999999</v>
      </c>
      <c r="O21">
        <v>96</v>
      </c>
      <c r="P21">
        <v>60.800000000000004</v>
      </c>
      <c r="Q21">
        <v>37.800000000000004</v>
      </c>
      <c r="R21">
        <v>14.7</v>
      </c>
      <c r="S21">
        <v>6.1</v>
      </c>
      <c r="T21" t="s">
        <v>18</v>
      </c>
    </row>
    <row r="22" spans="1:28" x14ac:dyDescent="0.25">
      <c r="A22">
        <v>748.10000000000025</v>
      </c>
      <c r="B22">
        <v>579.20000000000005</v>
      </c>
      <c r="C22">
        <v>455.09999999999997</v>
      </c>
      <c r="D22">
        <v>432.5</v>
      </c>
      <c r="E22">
        <v>385.6</v>
      </c>
      <c r="F22">
        <v>346.6</v>
      </c>
      <c r="G22">
        <v>330.5</v>
      </c>
      <c r="H22">
        <v>306.90000000000003</v>
      </c>
      <c r="I22">
        <v>275.89999999999998</v>
      </c>
      <c r="J22">
        <v>262</v>
      </c>
      <c r="K22">
        <v>249.8</v>
      </c>
      <c r="L22">
        <v>194</v>
      </c>
      <c r="M22">
        <v>185.3</v>
      </c>
      <c r="N22">
        <v>180.1</v>
      </c>
      <c r="O22">
        <v>115.4</v>
      </c>
      <c r="P22">
        <v>80.2</v>
      </c>
      <c r="Q22">
        <v>57.2</v>
      </c>
      <c r="R22">
        <v>34.099999999999994</v>
      </c>
      <c r="S22">
        <v>25.5</v>
      </c>
      <c r="T22">
        <v>19.399999999999999</v>
      </c>
      <c r="U22" t="s">
        <v>19</v>
      </c>
    </row>
    <row r="23" spans="1:28" x14ac:dyDescent="0.25">
      <c r="A23">
        <v>760.00000000000023</v>
      </c>
      <c r="B23">
        <v>591.1</v>
      </c>
      <c r="C23">
        <v>466.99999999999994</v>
      </c>
      <c r="D23">
        <v>444.4</v>
      </c>
      <c r="E23">
        <v>397.5</v>
      </c>
      <c r="F23">
        <v>358.5</v>
      </c>
      <c r="G23">
        <v>342.4</v>
      </c>
      <c r="H23">
        <v>318.8</v>
      </c>
      <c r="I23">
        <v>287.79999999999995</v>
      </c>
      <c r="J23">
        <v>273.89999999999998</v>
      </c>
      <c r="K23">
        <v>261.7</v>
      </c>
      <c r="L23">
        <v>205.9</v>
      </c>
      <c r="M23">
        <v>197.20000000000002</v>
      </c>
      <c r="N23">
        <v>192</v>
      </c>
      <c r="O23">
        <v>127.30000000000001</v>
      </c>
      <c r="P23">
        <v>92.100000000000009</v>
      </c>
      <c r="Q23">
        <v>69.100000000000009</v>
      </c>
      <c r="R23">
        <v>45.999999999999993</v>
      </c>
      <c r="S23">
        <v>37.4</v>
      </c>
      <c r="T23">
        <v>31.299999999999997</v>
      </c>
      <c r="U23">
        <v>11.9</v>
      </c>
      <c r="V23" t="s">
        <v>20</v>
      </c>
    </row>
    <row r="24" spans="1:28" x14ac:dyDescent="0.25">
      <c r="A24">
        <v>774.50000000000023</v>
      </c>
      <c r="B24">
        <v>605.6</v>
      </c>
      <c r="C24">
        <v>481.49999999999994</v>
      </c>
      <c r="D24">
        <v>458.9</v>
      </c>
      <c r="E24">
        <v>412</v>
      </c>
      <c r="F24">
        <v>373</v>
      </c>
      <c r="G24">
        <v>356.9</v>
      </c>
      <c r="H24">
        <v>333.3</v>
      </c>
      <c r="I24">
        <v>302.29999999999995</v>
      </c>
      <c r="J24">
        <v>288.39999999999998</v>
      </c>
      <c r="K24">
        <v>276.2</v>
      </c>
      <c r="L24">
        <v>220.4</v>
      </c>
      <c r="M24">
        <v>211.70000000000002</v>
      </c>
      <c r="N24">
        <v>206.5</v>
      </c>
      <c r="O24">
        <v>141.80000000000001</v>
      </c>
      <c r="P24">
        <v>106.60000000000001</v>
      </c>
      <c r="Q24">
        <v>83.600000000000009</v>
      </c>
      <c r="R24">
        <v>60.499999999999993</v>
      </c>
      <c r="S24">
        <v>51.9</v>
      </c>
      <c r="T24">
        <v>45.8</v>
      </c>
      <c r="U24">
        <v>26.4</v>
      </c>
      <c r="V24">
        <v>14.5</v>
      </c>
      <c r="W24" t="s">
        <v>21</v>
      </c>
    </row>
    <row r="25" spans="1:28" x14ac:dyDescent="0.25">
      <c r="A25">
        <v>955.4000000000002</v>
      </c>
      <c r="B25">
        <v>786.5</v>
      </c>
      <c r="C25">
        <v>662.4</v>
      </c>
      <c r="D25">
        <v>639.79999999999995</v>
      </c>
      <c r="E25">
        <v>592.9</v>
      </c>
      <c r="F25">
        <v>553.9</v>
      </c>
      <c r="G25">
        <v>537.79999999999995</v>
      </c>
      <c r="H25">
        <v>514.20000000000005</v>
      </c>
      <c r="I25">
        <v>483.19999999999993</v>
      </c>
      <c r="J25">
        <v>469.29999999999995</v>
      </c>
      <c r="K25">
        <v>457.1</v>
      </c>
      <c r="L25">
        <v>401.3</v>
      </c>
      <c r="M25">
        <v>392.6</v>
      </c>
      <c r="N25">
        <v>387.4</v>
      </c>
      <c r="O25">
        <v>322.70000000000005</v>
      </c>
      <c r="P25">
        <v>287.5</v>
      </c>
      <c r="Q25">
        <v>264.5</v>
      </c>
      <c r="R25">
        <v>241.4</v>
      </c>
      <c r="S25">
        <v>232.8</v>
      </c>
      <c r="T25">
        <v>226.7</v>
      </c>
      <c r="U25">
        <v>207.3</v>
      </c>
      <c r="V25">
        <v>195.4</v>
      </c>
      <c r="W25">
        <v>180.9</v>
      </c>
      <c r="X25" t="s">
        <v>43</v>
      </c>
    </row>
    <row r="26" spans="1:28" x14ac:dyDescent="0.25">
      <c r="A26">
        <v>964.9000000000002</v>
      </c>
      <c r="B26">
        <v>796</v>
      </c>
      <c r="C26">
        <v>671.9</v>
      </c>
      <c r="D26">
        <v>649.29999999999995</v>
      </c>
      <c r="E26">
        <v>602.4</v>
      </c>
      <c r="F26">
        <v>563.4</v>
      </c>
      <c r="G26">
        <v>547.29999999999995</v>
      </c>
      <c r="H26">
        <v>523.70000000000005</v>
      </c>
      <c r="I26">
        <v>492.69999999999993</v>
      </c>
      <c r="J26">
        <v>478.79999999999995</v>
      </c>
      <c r="K26">
        <v>466.6</v>
      </c>
      <c r="L26">
        <v>410.8</v>
      </c>
      <c r="M26">
        <v>402.1</v>
      </c>
      <c r="N26">
        <v>396.9</v>
      </c>
      <c r="O26">
        <v>332.20000000000005</v>
      </c>
      <c r="P26">
        <v>297</v>
      </c>
      <c r="Q26">
        <v>274</v>
      </c>
      <c r="R26">
        <v>250.9</v>
      </c>
      <c r="S26">
        <v>242.3</v>
      </c>
      <c r="T26">
        <v>236.2</v>
      </c>
      <c r="U26">
        <v>216.8</v>
      </c>
      <c r="V26">
        <v>204.9</v>
      </c>
      <c r="W26">
        <v>190.4</v>
      </c>
      <c r="X26">
        <v>9.5</v>
      </c>
      <c r="Y26" t="s">
        <v>44</v>
      </c>
    </row>
    <row r="27" spans="1:28" x14ac:dyDescent="0.25">
      <c r="A27">
        <v>1006.6000000000003</v>
      </c>
      <c r="B27">
        <v>837.7</v>
      </c>
      <c r="C27">
        <v>713.6</v>
      </c>
      <c r="D27">
        <v>691</v>
      </c>
      <c r="E27">
        <v>644.1</v>
      </c>
      <c r="F27">
        <v>605.1</v>
      </c>
      <c r="G27">
        <v>589</v>
      </c>
      <c r="H27">
        <v>565.40000000000009</v>
      </c>
      <c r="I27">
        <v>534.4</v>
      </c>
      <c r="J27">
        <v>520.5</v>
      </c>
      <c r="K27">
        <v>508.3</v>
      </c>
      <c r="L27">
        <v>452.5</v>
      </c>
      <c r="M27">
        <v>443.8</v>
      </c>
      <c r="N27">
        <v>438.59999999999997</v>
      </c>
      <c r="O27">
        <v>373.90000000000003</v>
      </c>
      <c r="P27">
        <v>338.7</v>
      </c>
      <c r="Q27">
        <v>315.7</v>
      </c>
      <c r="R27">
        <v>292.60000000000002</v>
      </c>
      <c r="S27">
        <v>284</v>
      </c>
      <c r="T27">
        <v>277.89999999999998</v>
      </c>
      <c r="U27">
        <v>258.5</v>
      </c>
      <c r="V27">
        <v>246.60000000000002</v>
      </c>
      <c r="W27">
        <v>232.10000000000002</v>
      </c>
      <c r="X27">
        <v>51.2</v>
      </c>
      <c r="Y27">
        <v>41.7</v>
      </c>
      <c r="Z27" t="s">
        <v>45</v>
      </c>
    </row>
    <row r="28" spans="1:28" x14ac:dyDescent="0.25">
      <c r="A28">
        <v>1040.7000000000003</v>
      </c>
      <c r="B28">
        <v>871.80000000000007</v>
      </c>
      <c r="C28">
        <v>747.7</v>
      </c>
      <c r="D28">
        <v>725.1</v>
      </c>
      <c r="E28">
        <v>678.2</v>
      </c>
      <c r="F28">
        <v>639.20000000000005</v>
      </c>
      <c r="G28">
        <v>623.1</v>
      </c>
      <c r="H28">
        <v>599.50000000000011</v>
      </c>
      <c r="I28">
        <v>568.5</v>
      </c>
      <c r="J28">
        <v>554.6</v>
      </c>
      <c r="K28">
        <v>542.4</v>
      </c>
      <c r="L28">
        <v>486.6</v>
      </c>
      <c r="M28">
        <v>477.90000000000003</v>
      </c>
      <c r="N28">
        <v>472.7</v>
      </c>
      <c r="O28">
        <v>408.00000000000006</v>
      </c>
      <c r="P28">
        <v>372.8</v>
      </c>
      <c r="Q28">
        <v>349.8</v>
      </c>
      <c r="R28">
        <v>326.70000000000005</v>
      </c>
      <c r="S28">
        <v>318.10000000000002</v>
      </c>
      <c r="T28">
        <v>312</v>
      </c>
      <c r="U28">
        <v>292.60000000000002</v>
      </c>
      <c r="V28">
        <v>280.70000000000005</v>
      </c>
      <c r="W28">
        <v>266.20000000000005</v>
      </c>
      <c r="X28">
        <v>85.300000000000011</v>
      </c>
      <c r="Y28">
        <v>75.800000000000011</v>
      </c>
      <c r="Z28">
        <v>34.1</v>
      </c>
      <c r="AA28" t="s">
        <v>46</v>
      </c>
    </row>
    <row r="29" spans="1:28" x14ac:dyDescent="0.25">
      <c r="A29">
        <v>1148.9000000000003</v>
      </c>
      <c r="B29">
        <v>980.00000000000011</v>
      </c>
      <c r="C29">
        <v>855.90000000000009</v>
      </c>
      <c r="D29">
        <v>833.30000000000007</v>
      </c>
      <c r="E29">
        <v>786.40000000000009</v>
      </c>
      <c r="F29">
        <v>747.40000000000009</v>
      </c>
      <c r="G29">
        <v>731.30000000000007</v>
      </c>
      <c r="H29">
        <v>707.70000000000016</v>
      </c>
      <c r="I29">
        <v>676.7</v>
      </c>
      <c r="J29">
        <v>662.80000000000007</v>
      </c>
      <c r="K29">
        <v>650.6</v>
      </c>
      <c r="L29">
        <v>594.80000000000007</v>
      </c>
      <c r="M29">
        <v>586.1</v>
      </c>
      <c r="N29">
        <v>580.9</v>
      </c>
      <c r="O29">
        <v>516.20000000000005</v>
      </c>
      <c r="P29">
        <v>481</v>
      </c>
      <c r="Q29">
        <v>458</v>
      </c>
      <c r="R29">
        <v>434.90000000000003</v>
      </c>
      <c r="S29">
        <v>426.3</v>
      </c>
      <c r="T29">
        <v>420.2</v>
      </c>
      <c r="U29">
        <v>400.8</v>
      </c>
      <c r="V29">
        <v>388.90000000000003</v>
      </c>
      <c r="W29">
        <v>374.40000000000003</v>
      </c>
      <c r="X29">
        <v>193.5</v>
      </c>
      <c r="Y29">
        <v>184</v>
      </c>
      <c r="Z29">
        <v>142.30000000000001</v>
      </c>
      <c r="AA29">
        <v>108.2</v>
      </c>
      <c r="AB29" t="s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7"/>
  <sheetViews>
    <sheetView tabSelected="1" zoomScale="70" zoomScaleNormal="70" workbookViewId="0">
      <selection activeCell="X110" sqref="X110"/>
    </sheetView>
  </sheetViews>
  <sheetFormatPr defaultRowHeight="12.75" x14ac:dyDescent="0.25"/>
  <cols>
    <col min="1" max="1" width="4.85546875" style="1" customWidth="1"/>
    <col min="2" max="2" width="9.5703125" style="1" customWidth="1"/>
    <col min="3" max="3" width="10.140625" style="1" customWidth="1"/>
    <col min="4" max="12" width="9.140625" style="1" customWidth="1"/>
    <col min="13" max="27" width="8.7109375" style="1" customWidth="1"/>
    <col min="28" max="16384" width="9.140625" style="1"/>
  </cols>
  <sheetData>
    <row r="1" spans="1:15" s="6" customFormat="1" ht="15.75" x14ac:dyDescent="0.25">
      <c r="F1" s="4" t="s">
        <v>27</v>
      </c>
    </row>
    <row r="2" spans="1:15" s="6" customFormat="1" ht="15.75" x14ac:dyDescent="0.25">
      <c r="F2" s="5" t="s">
        <v>42</v>
      </c>
    </row>
    <row r="3" spans="1:15" s="6" customFormat="1" x14ac:dyDescent="0.2">
      <c r="F3" s="6" t="s">
        <v>34</v>
      </c>
    </row>
    <row r="4" spans="1:15" s="6" customFormat="1" x14ac:dyDescent="0.2">
      <c r="B4" s="6" t="str">
        <f>'расстояние 1110'!A2</f>
        <v>г.Екатеринбург САВ</v>
      </c>
      <c r="F4" s="6" t="s">
        <v>30</v>
      </c>
    </row>
    <row r="5" spans="1:15" s="6" customFormat="1" x14ac:dyDescent="0.2">
      <c r="A5" s="8" t="s">
        <v>22</v>
      </c>
      <c r="B5" s="9">
        <v>395</v>
      </c>
      <c r="C5" s="6" t="str">
        <f>'расстояние 1110'!B3</f>
        <v>Тех.ост. 169км</v>
      </c>
      <c r="F5" s="6" t="s">
        <v>31</v>
      </c>
      <c r="J5" s="10">
        <v>0.8</v>
      </c>
      <c r="K5" s="6" t="s">
        <v>32</v>
      </c>
    </row>
    <row r="6" spans="1:15" s="6" customFormat="1" x14ac:dyDescent="0.2">
      <c r="A6" s="8" t="s">
        <v>23</v>
      </c>
      <c r="B6" s="11">
        <f>ROUND(B5*$J$5,0)</f>
        <v>316</v>
      </c>
      <c r="F6" s="6" t="s">
        <v>33</v>
      </c>
      <c r="J6" s="10">
        <v>0.5</v>
      </c>
      <c r="K6" s="6" t="s">
        <v>32</v>
      </c>
    </row>
    <row r="7" spans="1:15" s="6" customFormat="1" x14ac:dyDescent="0.2">
      <c r="A7" s="8" t="s">
        <v>24</v>
      </c>
      <c r="B7" s="11">
        <f>B5*$J$6</f>
        <v>197.5</v>
      </c>
      <c r="F7" s="6" t="s">
        <v>35</v>
      </c>
      <c r="J7" s="10">
        <v>0.2</v>
      </c>
      <c r="K7" s="6" t="s">
        <v>32</v>
      </c>
    </row>
    <row r="8" spans="1:15" s="6" customFormat="1" x14ac:dyDescent="0.2">
      <c r="A8" s="8" t="s">
        <v>25</v>
      </c>
      <c r="B8" s="11">
        <f>ROUND(B5*$J$7,0)</f>
        <v>79</v>
      </c>
    </row>
    <row r="9" spans="1:15" s="6" customFormat="1" x14ac:dyDescent="0.2">
      <c r="A9" s="8" t="s">
        <v>22</v>
      </c>
      <c r="B9" s="9">
        <v>665.5</v>
      </c>
      <c r="C9" s="12">
        <v>270.5</v>
      </c>
      <c r="D9" s="6" t="str">
        <f>'расстояние 1110'!C4</f>
        <v>г.Новая Ляля АС</v>
      </c>
    </row>
    <row r="10" spans="1:15" s="6" customFormat="1" x14ac:dyDescent="0.2">
      <c r="A10" s="8" t="s">
        <v>23</v>
      </c>
      <c r="B10" s="11">
        <f>ROUND(B9*$J$5,0)</f>
        <v>532</v>
      </c>
      <c r="C10" s="11">
        <f>ROUND(C9*$J$5,0)</f>
        <v>216</v>
      </c>
      <c r="M10" s="7" t="s">
        <v>37</v>
      </c>
    </row>
    <row r="11" spans="1:15" s="6" customFormat="1" x14ac:dyDescent="0.2">
      <c r="A11" s="8" t="s">
        <v>24</v>
      </c>
      <c r="B11" s="11">
        <f>B9*$J$6</f>
        <v>332.75</v>
      </c>
      <c r="C11" s="11">
        <f>C9*$J$6</f>
        <v>135.25</v>
      </c>
      <c r="L11" s="23" t="s">
        <v>38</v>
      </c>
      <c r="M11" s="23"/>
      <c r="N11" s="23"/>
      <c r="O11" s="23"/>
    </row>
    <row r="12" spans="1:15" s="6" customFormat="1" x14ac:dyDescent="0.2">
      <c r="A12" s="8" t="s">
        <v>25</v>
      </c>
      <c r="B12" s="11">
        <f>ROUND(B9*$J$7,0)</f>
        <v>133</v>
      </c>
      <c r="C12" s="11">
        <f>ROUND(C9*$J$7,0)</f>
        <v>54</v>
      </c>
    </row>
    <row r="13" spans="1:15" s="6" customFormat="1" x14ac:dyDescent="0.2">
      <c r="A13" s="8" t="s">
        <v>22</v>
      </c>
      <c r="B13" s="9">
        <v>708.5</v>
      </c>
      <c r="C13" s="9">
        <v>313.5</v>
      </c>
      <c r="D13" s="12">
        <v>43</v>
      </c>
      <c r="E13" s="6" t="str">
        <f>'расстояние 1110'!D5</f>
        <v>р.п.Лобва АС</v>
      </c>
      <c r="L13" s="6" t="s">
        <v>39</v>
      </c>
    </row>
    <row r="14" spans="1:15" s="6" customFormat="1" x14ac:dyDescent="0.2">
      <c r="A14" s="8" t="s">
        <v>23</v>
      </c>
      <c r="B14" s="11">
        <f t="shared" ref="B14:D14" si="0">ROUND(B13*$J$5,0)</f>
        <v>567</v>
      </c>
      <c r="C14" s="11">
        <f t="shared" si="0"/>
        <v>251</v>
      </c>
      <c r="D14" s="13">
        <f t="shared" si="0"/>
        <v>34</v>
      </c>
    </row>
    <row r="15" spans="1:15" s="6" customFormat="1" x14ac:dyDescent="0.2">
      <c r="A15" s="8" t="s">
        <v>24</v>
      </c>
      <c r="B15" s="11">
        <f t="shared" ref="B15:D15" si="1">B13*$J$6</f>
        <v>354.25</v>
      </c>
      <c r="C15" s="11">
        <f t="shared" si="1"/>
        <v>156.75</v>
      </c>
      <c r="D15" s="13">
        <f t="shared" si="1"/>
        <v>21.5</v>
      </c>
      <c r="L15" s="6" t="s">
        <v>40</v>
      </c>
    </row>
    <row r="16" spans="1:15" s="6" customFormat="1" x14ac:dyDescent="0.2">
      <c r="A16" s="8" t="s">
        <v>25</v>
      </c>
      <c r="B16" s="11">
        <f t="shared" ref="B16:D16" si="2">ROUND(B13*$J$7,0)</f>
        <v>142</v>
      </c>
      <c r="C16" s="11">
        <f t="shared" si="2"/>
        <v>63</v>
      </c>
      <c r="D16" s="13">
        <f t="shared" si="2"/>
        <v>9</v>
      </c>
      <c r="L16" s="6" t="s">
        <v>41</v>
      </c>
    </row>
    <row r="17" spans="1:15" s="6" customFormat="1" x14ac:dyDescent="0.2">
      <c r="A17" s="8" t="s">
        <v>22</v>
      </c>
      <c r="B17" s="9">
        <v>812</v>
      </c>
      <c r="C17" s="14">
        <v>417</v>
      </c>
      <c r="D17" s="9">
        <v>146.5</v>
      </c>
      <c r="E17" s="12">
        <v>103.5</v>
      </c>
      <c r="F17" s="6" t="str">
        <f>'расстояние 1110'!E6</f>
        <v>г.Серов АС</v>
      </c>
      <c r="L17" s="24" t="s">
        <v>48</v>
      </c>
      <c r="M17" s="24"/>
      <c r="N17" s="24"/>
      <c r="O17" s="24"/>
    </row>
    <row r="18" spans="1:15" s="6" customFormat="1" x14ac:dyDescent="0.2">
      <c r="A18" s="8" t="s">
        <v>23</v>
      </c>
      <c r="B18" s="11">
        <f t="shared" ref="B18:E18" si="3">ROUND(B17*$J$5,0)</f>
        <v>650</v>
      </c>
      <c r="C18" s="15">
        <f t="shared" si="3"/>
        <v>334</v>
      </c>
      <c r="D18" s="11">
        <f t="shared" si="3"/>
        <v>117</v>
      </c>
      <c r="E18" s="13">
        <f t="shared" si="3"/>
        <v>83</v>
      </c>
      <c r="L18" s="24"/>
      <c r="M18" s="24"/>
      <c r="N18" s="24"/>
      <c r="O18" s="24"/>
    </row>
    <row r="19" spans="1:15" s="6" customFormat="1" x14ac:dyDescent="0.2">
      <c r="A19" s="8" t="s">
        <v>24</v>
      </c>
      <c r="B19" s="11">
        <f t="shared" ref="B19:E19" si="4">B17*$J$6</f>
        <v>406</v>
      </c>
      <c r="C19" s="15">
        <f t="shared" si="4"/>
        <v>208.5</v>
      </c>
      <c r="D19" s="11">
        <f t="shared" si="4"/>
        <v>73.25</v>
      </c>
      <c r="E19" s="13">
        <f t="shared" si="4"/>
        <v>51.75</v>
      </c>
    </row>
    <row r="20" spans="1:15" s="6" customFormat="1" x14ac:dyDescent="0.2">
      <c r="A20" s="8" t="s">
        <v>25</v>
      </c>
      <c r="B20" s="11">
        <f t="shared" ref="B20:E20" si="5">ROUND(B17*$J$7,0)</f>
        <v>162</v>
      </c>
      <c r="C20" s="15">
        <f t="shared" si="5"/>
        <v>83</v>
      </c>
      <c r="D20" s="11">
        <f t="shared" si="5"/>
        <v>29</v>
      </c>
      <c r="E20" s="13">
        <f t="shared" si="5"/>
        <v>21</v>
      </c>
    </row>
    <row r="21" spans="1:15" s="6" customFormat="1" x14ac:dyDescent="0.2">
      <c r="A21" s="8" t="s">
        <v>22</v>
      </c>
      <c r="B21" s="9">
        <v>897.5</v>
      </c>
      <c r="C21" s="14">
        <v>502.5</v>
      </c>
      <c r="D21" s="16">
        <v>232</v>
      </c>
      <c r="E21" s="9">
        <v>189</v>
      </c>
      <c r="F21" s="12">
        <v>85.5</v>
      </c>
      <c r="G21" s="6" t="str">
        <f>'расстояние 1110'!F7</f>
        <v>г.Краснотурьинск АВ</v>
      </c>
    </row>
    <row r="22" spans="1:15" s="6" customFormat="1" x14ac:dyDescent="0.2">
      <c r="A22" s="8" t="s">
        <v>23</v>
      </c>
      <c r="B22" s="11">
        <f t="shared" ref="B22:F22" si="6">ROUND(B21*$J$5,0)</f>
        <v>718</v>
      </c>
      <c r="C22" s="15">
        <f t="shared" si="6"/>
        <v>402</v>
      </c>
      <c r="D22" s="15">
        <f t="shared" si="6"/>
        <v>186</v>
      </c>
      <c r="E22" s="11">
        <f t="shared" si="6"/>
        <v>151</v>
      </c>
      <c r="F22" s="13">
        <f t="shared" si="6"/>
        <v>68</v>
      </c>
    </row>
    <row r="23" spans="1:15" s="6" customFormat="1" x14ac:dyDescent="0.2">
      <c r="A23" s="8" t="s">
        <v>24</v>
      </c>
      <c r="B23" s="11">
        <f t="shared" ref="B23:F23" si="7">B21*$J$6</f>
        <v>448.75</v>
      </c>
      <c r="C23" s="15">
        <f t="shared" si="7"/>
        <v>251.25</v>
      </c>
      <c r="D23" s="15">
        <f t="shared" si="7"/>
        <v>116</v>
      </c>
      <c r="E23" s="11">
        <f t="shared" si="7"/>
        <v>94.5</v>
      </c>
      <c r="F23" s="13">
        <f t="shared" si="7"/>
        <v>42.75</v>
      </c>
    </row>
    <row r="24" spans="1:15" s="6" customFormat="1" x14ac:dyDescent="0.2">
      <c r="A24" s="8" t="s">
        <v>25</v>
      </c>
      <c r="B24" s="11">
        <f t="shared" ref="B24:F24" si="8">ROUND(B21*$J$7,0)</f>
        <v>180</v>
      </c>
      <c r="C24" s="15">
        <f t="shared" si="8"/>
        <v>101</v>
      </c>
      <c r="D24" s="15">
        <f t="shared" si="8"/>
        <v>46</v>
      </c>
      <c r="E24" s="11">
        <f t="shared" si="8"/>
        <v>38</v>
      </c>
      <c r="F24" s="13">
        <f t="shared" si="8"/>
        <v>17</v>
      </c>
    </row>
    <row r="25" spans="1:15" s="6" customFormat="1" x14ac:dyDescent="0.2">
      <c r="A25" s="8" t="s">
        <v>22</v>
      </c>
      <c r="B25" s="9">
        <v>933</v>
      </c>
      <c r="C25" s="14">
        <v>538</v>
      </c>
      <c r="D25" s="16">
        <v>267.5</v>
      </c>
      <c r="E25" s="9">
        <v>224.5</v>
      </c>
      <c r="F25" s="12">
        <v>121</v>
      </c>
      <c r="G25" s="12">
        <v>35.5</v>
      </c>
      <c r="H25" s="6" t="str">
        <f>'расстояние 1110'!G8</f>
        <v>г.Карпинск АС</v>
      </c>
    </row>
    <row r="26" spans="1:15" s="6" customFormat="1" x14ac:dyDescent="0.2">
      <c r="A26" s="8" t="s">
        <v>23</v>
      </c>
      <c r="B26" s="11">
        <f t="shared" ref="B26:G26" si="9">ROUND(B25*$J$5,0)</f>
        <v>746</v>
      </c>
      <c r="C26" s="15">
        <f t="shared" si="9"/>
        <v>430</v>
      </c>
      <c r="D26" s="15">
        <f t="shared" si="9"/>
        <v>214</v>
      </c>
      <c r="E26" s="11">
        <f t="shared" si="9"/>
        <v>180</v>
      </c>
      <c r="F26" s="13">
        <f t="shared" si="9"/>
        <v>97</v>
      </c>
      <c r="G26" s="13">
        <f t="shared" si="9"/>
        <v>28</v>
      </c>
    </row>
    <row r="27" spans="1:15" s="6" customFormat="1" x14ac:dyDescent="0.2">
      <c r="A27" s="8" t="s">
        <v>24</v>
      </c>
      <c r="B27" s="11">
        <f t="shared" ref="B27:G27" si="10">B25*$J$6</f>
        <v>466.5</v>
      </c>
      <c r="C27" s="15">
        <f t="shared" si="10"/>
        <v>269</v>
      </c>
      <c r="D27" s="15">
        <f t="shared" si="10"/>
        <v>133.75</v>
      </c>
      <c r="E27" s="11">
        <f t="shared" si="10"/>
        <v>112.25</v>
      </c>
      <c r="F27" s="13">
        <f t="shared" si="10"/>
        <v>60.5</v>
      </c>
      <c r="G27" s="13">
        <f t="shared" si="10"/>
        <v>17.75</v>
      </c>
    </row>
    <row r="28" spans="1:15" s="6" customFormat="1" x14ac:dyDescent="0.2">
      <c r="A28" s="8" t="s">
        <v>25</v>
      </c>
      <c r="B28" s="11">
        <f t="shared" ref="B28:G28" si="11">ROUND(B25*$J$7,0)</f>
        <v>187</v>
      </c>
      <c r="C28" s="15">
        <f t="shared" si="11"/>
        <v>108</v>
      </c>
      <c r="D28" s="15">
        <f t="shared" si="11"/>
        <v>54</v>
      </c>
      <c r="E28" s="11">
        <f t="shared" si="11"/>
        <v>45</v>
      </c>
      <c r="F28" s="13">
        <f t="shared" si="11"/>
        <v>24</v>
      </c>
      <c r="G28" s="13">
        <f t="shared" si="11"/>
        <v>7</v>
      </c>
    </row>
    <row r="29" spans="1:15" s="6" customFormat="1" x14ac:dyDescent="0.2">
      <c r="A29" s="8" t="s">
        <v>22</v>
      </c>
      <c r="B29" s="9">
        <v>985</v>
      </c>
      <c r="C29" s="14">
        <v>590</v>
      </c>
      <c r="D29" s="16">
        <v>319.5</v>
      </c>
      <c r="E29" s="16">
        <v>276.5</v>
      </c>
      <c r="F29" s="9">
        <v>173</v>
      </c>
      <c r="G29" s="12">
        <v>87.5</v>
      </c>
      <c r="H29" s="12">
        <v>52</v>
      </c>
      <c r="I29" s="6" t="str">
        <f>'расстояние 1110'!H9</f>
        <v>г.Волчанск АС</v>
      </c>
    </row>
    <row r="30" spans="1:15" s="6" customFormat="1" x14ac:dyDescent="0.2">
      <c r="A30" s="8" t="s">
        <v>23</v>
      </c>
      <c r="B30" s="11">
        <f t="shared" ref="B30:H30" si="12">ROUND(B29*$J$5,0)</f>
        <v>788</v>
      </c>
      <c r="C30" s="15">
        <f t="shared" si="12"/>
        <v>472</v>
      </c>
      <c r="D30" s="15">
        <f t="shared" si="12"/>
        <v>256</v>
      </c>
      <c r="E30" s="15">
        <f t="shared" si="12"/>
        <v>221</v>
      </c>
      <c r="F30" s="11">
        <f t="shared" si="12"/>
        <v>138</v>
      </c>
      <c r="G30" s="13">
        <f t="shared" si="12"/>
        <v>70</v>
      </c>
      <c r="H30" s="13">
        <f t="shared" si="12"/>
        <v>42</v>
      </c>
    </row>
    <row r="31" spans="1:15" s="6" customFormat="1" x14ac:dyDescent="0.2">
      <c r="A31" s="8" t="s">
        <v>24</v>
      </c>
      <c r="B31" s="11">
        <f t="shared" ref="B31:H31" si="13">B29*$J$6</f>
        <v>492.5</v>
      </c>
      <c r="C31" s="15">
        <f t="shared" si="13"/>
        <v>295</v>
      </c>
      <c r="D31" s="15">
        <f t="shared" si="13"/>
        <v>159.75</v>
      </c>
      <c r="E31" s="15">
        <f t="shared" si="13"/>
        <v>138.25</v>
      </c>
      <c r="F31" s="11">
        <f t="shared" si="13"/>
        <v>86.5</v>
      </c>
      <c r="G31" s="13">
        <f t="shared" si="13"/>
        <v>43.75</v>
      </c>
      <c r="H31" s="13">
        <f t="shared" si="13"/>
        <v>26</v>
      </c>
    </row>
    <row r="32" spans="1:15" s="6" customFormat="1" x14ac:dyDescent="0.2">
      <c r="A32" s="8" t="s">
        <v>25</v>
      </c>
      <c r="B32" s="11">
        <f t="shared" ref="B32:H32" si="14">ROUND(B29*$J$7,0)</f>
        <v>197</v>
      </c>
      <c r="C32" s="15">
        <f t="shared" si="14"/>
        <v>118</v>
      </c>
      <c r="D32" s="15">
        <f t="shared" si="14"/>
        <v>64</v>
      </c>
      <c r="E32" s="15">
        <f t="shared" si="14"/>
        <v>55</v>
      </c>
      <c r="F32" s="11">
        <f t="shared" si="14"/>
        <v>35</v>
      </c>
      <c r="G32" s="13">
        <f t="shared" si="14"/>
        <v>18</v>
      </c>
      <c r="H32" s="13">
        <f t="shared" si="14"/>
        <v>10</v>
      </c>
    </row>
    <row r="33" spans="1:13" s="6" customFormat="1" x14ac:dyDescent="0.2">
      <c r="A33" s="8" t="s">
        <v>22</v>
      </c>
      <c r="B33" s="9">
        <v>1053</v>
      </c>
      <c r="C33" s="14">
        <v>658</v>
      </c>
      <c r="D33" s="16">
        <v>387.5</v>
      </c>
      <c r="E33" s="16">
        <v>344.5</v>
      </c>
      <c r="F33" s="9">
        <v>241</v>
      </c>
      <c r="G33" s="12">
        <v>155.5</v>
      </c>
      <c r="H33" s="12">
        <v>120</v>
      </c>
      <c r="I33" s="12">
        <v>68</v>
      </c>
      <c r="J33" s="6" t="str">
        <f>'расстояние 1110'!I10</f>
        <v>г.Североуральск АС</v>
      </c>
    </row>
    <row r="34" spans="1:13" s="6" customFormat="1" x14ac:dyDescent="0.2">
      <c r="A34" s="8" t="s">
        <v>23</v>
      </c>
      <c r="B34" s="11">
        <f t="shared" ref="B34:I34" si="15">ROUND(B33*$J$5,0)</f>
        <v>842</v>
      </c>
      <c r="C34" s="15">
        <f t="shared" si="15"/>
        <v>526</v>
      </c>
      <c r="D34" s="15">
        <f t="shared" si="15"/>
        <v>310</v>
      </c>
      <c r="E34" s="15">
        <f t="shared" si="15"/>
        <v>276</v>
      </c>
      <c r="F34" s="11">
        <f t="shared" si="15"/>
        <v>193</v>
      </c>
      <c r="G34" s="13">
        <f t="shared" si="15"/>
        <v>124</v>
      </c>
      <c r="H34" s="13">
        <f t="shared" si="15"/>
        <v>96</v>
      </c>
      <c r="I34" s="13">
        <f t="shared" si="15"/>
        <v>54</v>
      </c>
    </row>
    <row r="35" spans="1:13" s="6" customFormat="1" x14ac:dyDescent="0.2">
      <c r="A35" s="8" t="s">
        <v>24</v>
      </c>
      <c r="B35" s="11">
        <f t="shared" ref="B35:I35" si="16">B33*$J$6</f>
        <v>526.5</v>
      </c>
      <c r="C35" s="15">
        <f t="shared" si="16"/>
        <v>329</v>
      </c>
      <c r="D35" s="15">
        <f t="shared" si="16"/>
        <v>193.75</v>
      </c>
      <c r="E35" s="15">
        <f t="shared" si="16"/>
        <v>172.25</v>
      </c>
      <c r="F35" s="11">
        <f t="shared" si="16"/>
        <v>120.5</v>
      </c>
      <c r="G35" s="13">
        <f t="shared" si="16"/>
        <v>77.75</v>
      </c>
      <c r="H35" s="13">
        <f t="shared" si="16"/>
        <v>60</v>
      </c>
      <c r="I35" s="13">
        <f t="shared" si="16"/>
        <v>34</v>
      </c>
    </row>
    <row r="36" spans="1:13" s="6" customFormat="1" x14ac:dyDescent="0.2">
      <c r="A36" s="8" t="s">
        <v>25</v>
      </c>
      <c r="B36" s="11">
        <f t="shared" ref="B36:I36" si="17">ROUND(B33*$J$7,0)</f>
        <v>211</v>
      </c>
      <c r="C36" s="15">
        <f t="shared" si="17"/>
        <v>132</v>
      </c>
      <c r="D36" s="15">
        <f t="shared" si="17"/>
        <v>78</v>
      </c>
      <c r="E36" s="15">
        <f t="shared" si="17"/>
        <v>69</v>
      </c>
      <c r="F36" s="11">
        <f t="shared" si="17"/>
        <v>48</v>
      </c>
      <c r="G36" s="13">
        <f t="shared" si="17"/>
        <v>31</v>
      </c>
      <c r="H36" s="13">
        <f t="shared" si="17"/>
        <v>24</v>
      </c>
      <c r="I36" s="13">
        <f t="shared" si="17"/>
        <v>14</v>
      </c>
    </row>
    <row r="37" spans="1:13" s="6" customFormat="1" x14ac:dyDescent="0.2">
      <c r="A37" s="8" t="s">
        <v>22</v>
      </c>
      <c r="B37" s="9">
        <v>1074</v>
      </c>
      <c r="C37" s="14">
        <v>679</v>
      </c>
      <c r="D37" s="9">
        <v>408.5</v>
      </c>
      <c r="E37" s="14">
        <v>365.5</v>
      </c>
      <c r="F37" s="16">
        <v>262</v>
      </c>
      <c r="G37" s="16">
        <v>176.5</v>
      </c>
      <c r="H37" s="9">
        <v>141</v>
      </c>
      <c r="I37" s="12">
        <v>89</v>
      </c>
      <c r="J37" s="12">
        <v>21</v>
      </c>
      <c r="K37" s="6" t="str">
        <f>'расстояние 1110'!J11</f>
        <v>п.Калья п-н</v>
      </c>
    </row>
    <row r="38" spans="1:13" s="6" customFormat="1" x14ac:dyDescent="0.2">
      <c r="A38" s="8" t="s">
        <v>23</v>
      </c>
      <c r="B38" s="11">
        <f t="shared" ref="B38:J38" si="18">ROUND(B37*$J$5,0)</f>
        <v>859</v>
      </c>
      <c r="C38" s="15">
        <f t="shared" si="18"/>
        <v>543</v>
      </c>
      <c r="D38" s="11">
        <f t="shared" si="18"/>
        <v>327</v>
      </c>
      <c r="E38" s="17">
        <f t="shared" si="18"/>
        <v>292</v>
      </c>
      <c r="F38" s="15">
        <f t="shared" si="18"/>
        <v>210</v>
      </c>
      <c r="G38" s="15">
        <f t="shared" si="18"/>
        <v>141</v>
      </c>
      <c r="H38" s="11">
        <f t="shared" si="18"/>
        <v>113</v>
      </c>
      <c r="I38" s="13">
        <f t="shared" si="18"/>
        <v>71</v>
      </c>
      <c r="J38" s="13">
        <f t="shared" si="18"/>
        <v>17</v>
      </c>
    </row>
    <row r="39" spans="1:13" s="6" customFormat="1" x14ac:dyDescent="0.2">
      <c r="A39" s="8" t="s">
        <v>24</v>
      </c>
      <c r="B39" s="11">
        <f t="shared" ref="B39:J39" si="19">B37*$J$6</f>
        <v>537</v>
      </c>
      <c r="C39" s="15">
        <f t="shared" si="19"/>
        <v>339.5</v>
      </c>
      <c r="D39" s="11">
        <f t="shared" si="19"/>
        <v>204.25</v>
      </c>
      <c r="E39" s="17">
        <f t="shared" si="19"/>
        <v>182.75</v>
      </c>
      <c r="F39" s="15">
        <f t="shared" si="19"/>
        <v>131</v>
      </c>
      <c r="G39" s="15">
        <f t="shared" si="19"/>
        <v>88.25</v>
      </c>
      <c r="H39" s="11">
        <f t="shared" si="19"/>
        <v>70.5</v>
      </c>
      <c r="I39" s="13">
        <f t="shared" si="19"/>
        <v>44.5</v>
      </c>
      <c r="J39" s="13">
        <f t="shared" si="19"/>
        <v>10.5</v>
      </c>
    </row>
    <row r="40" spans="1:13" s="6" customFormat="1" x14ac:dyDescent="0.2">
      <c r="A40" s="8" t="s">
        <v>25</v>
      </c>
      <c r="B40" s="11">
        <f t="shared" ref="B40:J40" si="20">ROUND(B37*$J$7,0)</f>
        <v>215</v>
      </c>
      <c r="C40" s="15">
        <f t="shared" si="20"/>
        <v>136</v>
      </c>
      <c r="D40" s="11">
        <f t="shared" si="20"/>
        <v>82</v>
      </c>
      <c r="E40" s="17">
        <f t="shared" si="20"/>
        <v>73</v>
      </c>
      <c r="F40" s="15">
        <f t="shared" si="20"/>
        <v>52</v>
      </c>
      <c r="G40" s="15">
        <f t="shared" si="20"/>
        <v>35</v>
      </c>
      <c r="H40" s="11">
        <f t="shared" si="20"/>
        <v>28</v>
      </c>
      <c r="I40" s="13">
        <f t="shared" si="20"/>
        <v>18</v>
      </c>
      <c r="J40" s="13">
        <f t="shared" si="20"/>
        <v>4</v>
      </c>
    </row>
    <row r="41" spans="1:13" s="6" customFormat="1" x14ac:dyDescent="0.2">
      <c r="A41" s="8" t="s">
        <v>22</v>
      </c>
      <c r="B41" s="9">
        <v>1092.5</v>
      </c>
      <c r="C41" s="14">
        <v>697.5</v>
      </c>
      <c r="D41" s="16">
        <v>427</v>
      </c>
      <c r="E41" s="16">
        <v>384</v>
      </c>
      <c r="F41" s="9">
        <v>280.5</v>
      </c>
      <c r="G41" s="14">
        <v>195</v>
      </c>
      <c r="H41" s="9">
        <v>159.5</v>
      </c>
      <c r="I41" s="12">
        <v>107.5</v>
      </c>
      <c r="J41" s="12">
        <v>39.5</v>
      </c>
      <c r="K41" s="12">
        <v>18.5</v>
      </c>
      <c r="L41" s="6" t="str">
        <f>'расстояние 1110'!K12</f>
        <v>п.Черемухово п-н</v>
      </c>
    </row>
    <row r="42" spans="1:13" s="6" customFormat="1" x14ac:dyDescent="0.2">
      <c r="A42" s="8" t="s">
        <v>23</v>
      </c>
      <c r="B42" s="11">
        <f t="shared" ref="B42:K42" si="21">ROUND(B41*$J$5,0)</f>
        <v>874</v>
      </c>
      <c r="C42" s="15">
        <f t="shared" si="21"/>
        <v>558</v>
      </c>
      <c r="D42" s="15">
        <f t="shared" si="21"/>
        <v>342</v>
      </c>
      <c r="E42" s="15">
        <f t="shared" si="21"/>
        <v>307</v>
      </c>
      <c r="F42" s="11">
        <f t="shared" si="21"/>
        <v>224</v>
      </c>
      <c r="G42" s="17">
        <f t="shared" si="21"/>
        <v>156</v>
      </c>
      <c r="H42" s="11">
        <f t="shared" si="21"/>
        <v>128</v>
      </c>
      <c r="I42" s="13">
        <f t="shared" si="21"/>
        <v>86</v>
      </c>
      <c r="J42" s="13">
        <f t="shared" si="21"/>
        <v>32</v>
      </c>
      <c r="K42" s="13">
        <f t="shared" si="21"/>
        <v>15</v>
      </c>
    </row>
    <row r="43" spans="1:13" s="6" customFormat="1" x14ac:dyDescent="0.2">
      <c r="A43" s="8" t="s">
        <v>24</v>
      </c>
      <c r="B43" s="11">
        <f t="shared" ref="B43:K43" si="22">B41*$J$6</f>
        <v>546.25</v>
      </c>
      <c r="C43" s="15">
        <f t="shared" si="22"/>
        <v>348.75</v>
      </c>
      <c r="D43" s="15">
        <f t="shared" si="22"/>
        <v>213.5</v>
      </c>
      <c r="E43" s="15">
        <f t="shared" si="22"/>
        <v>192</v>
      </c>
      <c r="F43" s="11">
        <f t="shared" si="22"/>
        <v>140.25</v>
      </c>
      <c r="G43" s="17">
        <f t="shared" si="22"/>
        <v>97.5</v>
      </c>
      <c r="H43" s="11">
        <f t="shared" si="22"/>
        <v>79.75</v>
      </c>
      <c r="I43" s="13">
        <f t="shared" si="22"/>
        <v>53.75</v>
      </c>
      <c r="J43" s="13">
        <f t="shared" si="22"/>
        <v>19.75</v>
      </c>
      <c r="K43" s="13">
        <f t="shared" si="22"/>
        <v>9.25</v>
      </c>
    </row>
    <row r="44" spans="1:13" s="6" customFormat="1" x14ac:dyDescent="0.2">
      <c r="A44" s="8" t="s">
        <v>25</v>
      </c>
      <c r="B44" s="11">
        <f t="shared" ref="B44:K44" si="23">ROUND(B41*$J$7,0)</f>
        <v>219</v>
      </c>
      <c r="C44" s="15">
        <f t="shared" si="23"/>
        <v>140</v>
      </c>
      <c r="D44" s="15">
        <f t="shared" si="23"/>
        <v>85</v>
      </c>
      <c r="E44" s="15">
        <f t="shared" si="23"/>
        <v>77</v>
      </c>
      <c r="F44" s="11">
        <f t="shared" si="23"/>
        <v>56</v>
      </c>
      <c r="G44" s="17">
        <f t="shared" si="23"/>
        <v>39</v>
      </c>
      <c r="H44" s="11">
        <f t="shared" si="23"/>
        <v>32</v>
      </c>
      <c r="I44" s="13">
        <f t="shared" si="23"/>
        <v>22</v>
      </c>
      <c r="J44" s="13">
        <f t="shared" si="23"/>
        <v>8</v>
      </c>
      <c r="K44" s="13">
        <f t="shared" si="23"/>
        <v>4</v>
      </c>
    </row>
    <row r="45" spans="1:13" s="6" customFormat="1" x14ac:dyDescent="0.2">
      <c r="A45" s="8" t="s">
        <v>22</v>
      </c>
      <c r="B45" s="9">
        <v>1215.5</v>
      </c>
      <c r="C45" s="14">
        <v>820.5</v>
      </c>
      <c r="D45" s="9">
        <v>550</v>
      </c>
      <c r="E45" s="14">
        <v>507</v>
      </c>
      <c r="F45" s="9">
        <v>403.5</v>
      </c>
      <c r="G45" s="14">
        <v>318</v>
      </c>
      <c r="H45" s="9">
        <v>282.5</v>
      </c>
      <c r="I45" s="14">
        <v>230.5</v>
      </c>
      <c r="J45" s="16">
        <v>162.5</v>
      </c>
      <c r="K45" s="9">
        <v>141.5</v>
      </c>
      <c r="L45" s="12">
        <v>123</v>
      </c>
      <c r="M45" s="6" t="str">
        <f>'расстояние 1110'!L13</f>
        <v>п.Красный Октябрь п-н</v>
      </c>
    </row>
    <row r="46" spans="1:13" s="6" customFormat="1" x14ac:dyDescent="0.2">
      <c r="A46" s="8" t="s">
        <v>23</v>
      </c>
      <c r="B46" s="11">
        <f t="shared" ref="B46:L46" si="24">ROUND(B45*$J$5,0)</f>
        <v>972</v>
      </c>
      <c r="C46" s="15">
        <f t="shared" si="24"/>
        <v>656</v>
      </c>
      <c r="D46" s="11">
        <f t="shared" si="24"/>
        <v>440</v>
      </c>
      <c r="E46" s="17">
        <f t="shared" si="24"/>
        <v>406</v>
      </c>
      <c r="F46" s="11">
        <f t="shared" si="24"/>
        <v>323</v>
      </c>
      <c r="G46" s="17">
        <f t="shared" si="24"/>
        <v>254</v>
      </c>
      <c r="H46" s="11">
        <f t="shared" si="24"/>
        <v>226</v>
      </c>
      <c r="I46" s="17">
        <f t="shared" si="24"/>
        <v>184</v>
      </c>
      <c r="J46" s="15">
        <f t="shared" si="24"/>
        <v>130</v>
      </c>
      <c r="K46" s="11">
        <f t="shared" si="24"/>
        <v>113</v>
      </c>
      <c r="L46" s="13">
        <f t="shared" si="24"/>
        <v>98</v>
      </c>
    </row>
    <row r="47" spans="1:13" s="6" customFormat="1" x14ac:dyDescent="0.2">
      <c r="A47" s="8" t="s">
        <v>24</v>
      </c>
      <c r="B47" s="11">
        <f t="shared" ref="B47:L47" si="25">B45*$J$6</f>
        <v>607.75</v>
      </c>
      <c r="C47" s="15">
        <f t="shared" si="25"/>
        <v>410.25</v>
      </c>
      <c r="D47" s="11">
        <f t="shared" si="25"/>
        <v>275</v>
      </c>
      <c r="E47" s="17">
        <f t="shared" si="25"/>
        <v>253.5</v>
      </c>
      <c r="F47" s="11">
        <f t="shared" si="25"/>
        <v>201.75</v>
      </c>
      <c r="G47" s="17">
        <f t="shared" si="25"/>
        <v>159</v>
      </c>
      <c r="H47" s="11">
        <f t="shared" si="25"/>
        <v>141.25</v>
      </c>
      <c r="I47" s="17">
        <f t="shared" si="25"/>
        <v>115.25</v>
      </c>
      <c r="J47" s="15">
        <f t="shared" si="25"/>
        <v>81.25</v>
      </c>
      <c r="K47" s="11">
        <f t="shared" si="25"/>
        <v>70.75</v>
      </c>
      <c r="L47" s="13">
        <f t="shared" si="25"/>
        <v>61.5</v>
      </c>
    </row>
    <row r="48" spans="1:13" s="6" customFormat="1" x14ac:dyDescent="0.2">
      <c r="A48" s="8" t="s">
        <v>25</v>
      </c>
      <c r="B48" s="11">
        <f t="shared" ref="B48:L48" si="26">ROUND(B45*$J$7,0)</f>
        <v>243</v>
      </c>
      <c r="C48" s="15">
        <f t="shared" si="26"/>
        <v>164</v>
      </c>
      <c r="D48" s="11">
        <f t="shared" si="26"/>
        <v>110</v>
      </c>
      <c r="E48" s="17">
        <f t="shared" si="26"/>
        <v>101</v>
      </c>
      <c r="F48" s="11">
        <f t="shared" si="26"/>
        <v>81</v>
      </c>
      <c r="G48" s="17">
        <f t="shared" si="26"/>
        <v>64</v>
      </c>
      <c r="H48" s="11">
        <f t="shared" si="26"/>
        <v>57</v>
      </c>
      <c r="I48" s="17">
        <f t="shared" si="26"/>
        <v>46</v>
      </c>
      <c r="J48" s="15">
        <f t="shared" si="26"/>
        <v>33</v>
      </c>
      <c r="K48" s="11">
        <f t="shared" si="26"/>
        <v>28</v>
      </c>
      <c r="L48" s="13">
        <f t="shared" si="26"/>
        <v>25</v>
      </c>
    </row>
    <row r="49" spans="1:17" s="6" customFormat="1" x14ac:dyDescent="0.2">
      <c r="A49" s="8" t="s">
        <v>22</v>
      </c>
      <c r="B49" s="9">
        <v>1235</v>
      </c>
      <c r="C49" s="14">
        <v>840</v>
      </c>
      <c r="D49" s="9">
        <v>569.5</v>
      </c>
      <c r="E49" s="14">
        <v>526.5</v>
      </c>
      <c r="F49" s="16">
        <v>423</v>
      </c>
      <c r="G49" s="9">
        <v>337.5</v>
      </c>
      <c r="H49" s="12">
        <v>302</v>
      </c>
      <c r="I49" s="14">
        <v>250</v>
      </c>
      <c r="J49" s="16">
        <v>182</v>
      </c>
      <c r="K49" s="9">
        <v>161</v>
      </c>
      <c r="L49" s="9">
        <v>142.5</v>
      </c>
      <c r="M49" s="12">
        <v>19.5</v>
      </c>
      <c r="N49" s="6" t="str">
        <f>'расстояние 1110'!M14</f>
        <v>г.Ивдель АС</v>
      </c>
    </row>
    <row r="50" spans="1:17" s="6" customFormat="1" x14ac:dyDescent="0.2">
      <c r="A50" s="8" t="s">
        <v>23</v>
      </c>
      <c r="B50" s="11">
        <f t="shared" ref="B50:M50" si="27">ROUND(B49*$J$5,0)</f>
        <v>988</v>
      </c>
      <c r="C50" s="15">
        <f t="shared" si="27"/>
        <v>672</v>
      </c>
      <c r="D50" s="11">
        <f t="shared" si="27"/>
        <v>456</v>
      </c>
      <c r="E50" s="17">
        <f t="shared" si="27"/>
        <v>421</v>
      </c>
      <c r="F50" s="15">
        <f t="shared" si="27"/>
        <v>338</v>
      </c>
      <c r="G50" s="11">
        <f t="shared" si="27"/>
        <v>270</v>
      </c>
      <c r="H50" s="13">
        <f t="shared" si="27"/>
        <v>242</v>
      </c>
      <c r="I50" s="17">
        <f t="shared" si="27"/>
        <v>200</v>
      </c>
      <c r="J50" s="15">
        <f t="shared" si="27"/>
        <v>146</v>
      </c>
      <c r="K50" s="11">
        <f t="shared" si="27"/>
        <v>129</v>
      </c>
      <c r="L50" s="11">
        <f t="shared" si="27"/>
        <v>114</v>
      </c>
      <c r="M50" s="13">
        <f t="shared" si="27"/>
        <v>16</v>
      </c>
    </row>
    <row r="51" spans="1:17" s="6" customFormat="1" x14ac:dyDescent="0.2">
      <c r="A51" s="8" t="s">
        <v>24</v>
      </c>
      <c r="B51" s="11">
        <f t="shared" ref="B51:M51" si="28">B49*$J$6</f>
        <v>617.5</v>
      </c>
      <c r="C51" s="15">
        <f t="shared" si="28"/>
        <v>420</v>
      </c>
      <c r="D51" s="11">
        <f t="shared" si="28"/>
        <v>284.75</v>
      </c>
      <c r="E51" s="17">
        <f t="shared" si="28"/>
        <v>263.25</v>
      </c>
      <c r="F51" s="15">
        <f t="shared" si="28"/>
        <v>211.5</v>
      </c>
      <c r="G51" s="11">
        <f t="shared" si="28"/>
        <v>168.75</v>
      </c>
      <c r="H51" s="13">
        <f t="shared" si="28"/>
        <v>151</v>
      </c>
      <c r="I51" s="17">
        <f t="shared" si="28"/>
        <v>125</v>
      </c>
      <c r="J51" s="15">
        <f t="shared" si="28"/>
        <v>91</v>
      </c>
      <c r="K51" s="11">
        <f t="shared" si="28"/>
        <v>80.5</v>
      </c>
      <c r="L51" s="11">
        <f t="shared" si="28"/>
        <v>71.25</v>
      </c>
      <c r="M51" s="13">
        <f t="shared" si="28"/>
        <v>9.75</v>
      </c>
    </row>
    <row r="52" spans="1:17" s="6" customFormat="1" x14ac:dyDescent="0.2">
      <c r="A52" s="8" t="s">
        <v>25</v>
      </c>
      <c r="B52" s="11">
        <f t="shared" ref="B52:M52" si="29">ROUND(B49*$J$7,0)</f>
        <v>247</v>
      </c>
      <c r="C52" s="15">
        <f t="shared" si="29"/>
        <v>168</v>
      </c>
      <c r="D52" s="11">
        <f t="shared" si="29"/>
        <v>114</v>
      </c>
      <c r="E52" s="17">
        <f t="shared" si="29"/>
        <v>105</v>
      </c>
      <c r="F52" s="15">
        <f t="shared" si="29"/>
        <v>85</v>
      </c>
      <c r="G52" s="11">
        <f t="shared" si="29"/>
        <v>68</v>
      </c>
      <c r="H52" s="13">
        <f t="shared" si="29"/>
        <v>60</v>
      </c>
      <c r="I52" s="17">
        <f t="shared" si="29"/>
        <v>50</v>
      </c>
      <c r="J52" s="15">
        <f t="shared" si="29"/>
        <v>36</v>
      </c>
      <c r="K52" s="11">
        <f t="shared" si="29"/>
        <v>32</v>
      </c>
      <c r="L52" s="11">
        <f t="shared" si="29"/>
        <v>29</v>
      </c>
      <c r="M52" s="13">
        <f t="shared" si="29"/>
        <v>4</v>
      </c>
    </row>
    <row r="53" spans="1:17" s="6" customFormat="1" x14ac:dyDescent="0.2">
      <c r="A53" s="8" t="s">
        <v>22</v>
      </c>
      <c r="B53" s="9">
        <v>1246</v>
      </c>
      <c r="C53" s="14">
        <v>851</v>
      </c>
      <c r="D53" s="9">
        <v>580.5</v>
      </c>
      <c r="E53" s="14">
        <v>537.5</v>
      </c>
      <c r="F53" s="16">
        <v>434</v>
      </c>
      <c r="G53" s="9">
        <v>348.5</v>
      </c>
      <c r="H53" s="12">
        <v>313</v>
      </c>
      <c r="I53" s="14">
        <v>261</v>
      </c>
      <c r="J53" s="9">
        <v>193</v>
      </c>
      <c r="K53" s="12">
        <v>172</v>
      </c>
      <c r="L53" s="16">
        <v>153.5</v>
      </c>
      <c r="M53" s="9">
        <v>30.5</v>
      </c>
      <c r="N53" s="12">
        <v>11</v>
      </c>
      <c r="O53" s="6" t="str">
        <f>'расстояние 1110'!N15</f>
        <v>Тех.ост. 612км</v>
      </c>
    </row>
    <row r="54" spans="1:17" s="6" customFormat="1" x14ac:dyDescent="0.2">
      <c r="A54" s="8" t="s">
        <v>23</v>
      </c>
      <c r="B54" s="11">
        <f t="shared" ref="B54:N54" si="30">ROUND(B53*$J$5,0)</f>
        <v>997</v>
      </c>
      <c r="C54" s="15">
        <f t="shared" si="30"/>
        <v>681</v>
      </c>
      <c r="D54" s="11">
        <f t="shared" si="30"/>
        <v>464</v>
      </c>
      <c r="E54" s="17">
        <f t="shared" si="30"/>
        <v>430</v>
      </c>
      <c r="F54" s="15">
        <f t="shared" si="30"/>
        <v>347</v>
      </c>
      <c r="G54" s="11">
        <f t="shared" si="30"/>
        <v>279</v>
      </c>
      <c r="H54" s="13">
        <f t="shared" si="30"/>
        <v>250</v>
      </c>
      <c r="I54" s="17">
        <f t="shared" si="30"/>
        <v>209</v>
      </c>
      <c r="J54" s="11">
        <f t="shared" si="30"/>
        <v>154</v>
      </c>
      <c r="K54" s="13">
        <f t="shared" si="30"/>
        <v>138</v>
      </c>
      <c r="L54" s="15">
        <f t="shared" si="30"/>
        <v>123</v>
      </c>
      <c r="M54" s="11">
        <f t="shared" si="30"/>
        <v>24</v>
      </c>
      <c r="N54" s="13">
        <f t="shared" si="30"/>
        <v>9</v>
      </c>
    </row>
    <row r="55" spans="1:17" s="6" customFormat="1" x14ac:dyDescent="0.2">
      <c r="A55" s="8" t="s">
        <v>24</v>
      </c>
      <c r="B55" s="11">
        <f t="shared" ref="B55:N55" si="31">B53*$J$6</f>
        <v>623</v>
      </c>
      <c r="C55" s="15">
        <f t="shared" si="31"/>
        <v>425.5</v>
      </c>
      <c r="D55" s="11">
        <f t="shared" si="31"/>
        <v>290.25</v>
      </c>
      <c r="E55" s="17">
        <f t="shared" si="31"/>
        <v>268.75</v>
      </c>
      <c r="F55" s="15">
        <f t="shared" si="31"/>
        <v>217</v>
      </c>
      <c r="G55" s="11">
        <f t="shared" si="31"/>
        <v>174.25</v>
      </c>
      <c r="H55" s="13">
        <f t="shared" si="31"/>
        <v>156.5</v>
      </c>
      <c r="I55" s="17">
        <f t="shared" si="31"/>
        <v>130.5</v>
      </c>
      <c r="J55" s="11">
        <f t="shared" si="31"/>
        <v>96.5</v>
      </c>
      <c r="K55" s="13">
        <f t="shared" si="31"/>
        <v>86</v>
      </c>
      <c r="L55" s="15">
        <f t="shared" si="31"/>
        <v>76.75</v>
      </c>
      <c r="M55" s="11">
        <f t="shared" si="31"/>
        <v>15.25</v>
      </c>
      <c r="N55" s="13">
        <f t="shared" si="31"/>
        <v>5.5</v>
      </c>
    </row>
    <row r="56" spans="1:17" s="6" customFormat="1" x14ac:dyDescent="0.2">
      <c r="A56" s="8" t="s">
        <v>25</v>
      </c>
      <c r="B56" s="11">
        <f t="shared" ref="B56:N56" si="32">ROUND(B53*$J$7,0)</f>
        <v>249</v>
      </c>
      <c r="C56" s="15">
        <f t="shared" si="32"/>
        <v>170</v>
      </c>
      <c r="D56" s="11">
        <f t="shared" si="32"/>
        <v>116</v>
      </c>
      <c r="E56" s="17">
        <f t="shared" si="32"/>
        <v>108</v>
      </c>
      <c r="F56" s="15">
        <f t="shared" si="32"/>
        <v>87</v>
      </c>
      <c r="G56" s="11">
        <f t="shared" si="32"/>
        <v>70</v>
      </c>
      <c r="H56" s="13">
        <f t="shared" si="32"/>
        <v>63</v>
      </c>
      <c r="I56" s="17">
        <f t="shared" si="32"/>
        <v>52</v>
      </c>
      <c r="J56" s="11">
        <f t="shared" si="32"/>
        <v>39</v>
      </c>
      <c r="K56" s="13">
        <f t="shared" si="32"/>
        <v>34</v>
      </c>
      <c r="L56" s="15">
        <f t="shared" si="32"/>
        <v>31</v>
      </c>
      <c r="M56" s="11">
        <f t="shared" si="32"/>
        <v>6</v>
      </c>
      <c r="N56" s="13">
        <f t="shared" si="32"/>
        <v>2</v>
      </c>
    </row>
    <row r="57" spans="1:17" s="6" customFormat="1" x14ac:dyDescent="0.2">
      <c r="A57" s="8" t="s">
        <v>22</v>
      </c>
      <c r="B57" s="9">
        <v>1389</v>
      </c>
      <c r="C57" s="14">
        <v>994</v>
      </c>
      <c r="D57" s="9">
        <v>723.5</v>
      </c>
      <c r="E57" s="14">
        <v>680.5</v>
      </c>
      <c r="F57" s="9">
        <v>577</v>
      </c>
      <c r="G57" s="14">
        <v>491.5</v>
      </c>
      <c r="H57" s="9">
        <v>456</v>
      </c>
      <c r="I57" s="14">
        <v>404</v>
      </c>
      <c r="J57" s="9">
        <v>336</v>
      </c>
      <c r="K57" s="14">
        <v>315</v>
      </c>
      <c r="L57" s="9">
        <v>296.5</v>
      </c>
      <c r="M57" s="12">
        <v>173.5</v>
      </c>
      <c r="N57" s="14">
        <v>154</v>
      </c>
      <c r="O57" s="9">
        <v>143</v>
      </c>
      <c r="P57" s="6" t="str">
        <f>'расстояние 1110'!O16</f>
        <v>пов.п.Оус п-н</v>
      </c>
    </row>
    <row r="58" spans="1:17" s="6" customFormat="1" x14ac:dyDescent="0.2">
      <c r="A58" s="8" t="s">
        <v>23</v>
      </c>
      <c r="B58" s="11">
        <f t="shared" ref="B58:O58" si="33">ROUND(B57*$J$5,0)</f>
        <v>1111</v>
      </c>
      <c r="C58" s="15">
        <f t="shared" si="33"/>
        <v>795</v>
      </c>
      <c r="D58" s="11">
        <f t="shared" si="33"/>
        <v>579</v>
      </c>
      <c r="E58" s="17">
        <f t="shared" si="33"/>
        <v>544</v>
      </c>
      <c r="F58" s="11">
        <f t="shared" si="33"/>
        <v>462</v>
      </c>
      <c r="G58" s="17">
        <f t="shared" si="33"/>
        <v>393</v>
      </c>
      <c r="H58" s="11">
        <f t="shared" si="33"/>
        <v>365</v>
      </c>
      <c r="I58" s="17">
        <f t="shared" si="33"/>
        <v>323</v>
      </c>
      <c r="J58" s="11">
        <f t="shared" si="33"/>
        <v>269</v>
      </c>
      <c r="K58" s="17">
        <f t="shared" si="33"/>
        <v>252</v>
      </c>
      <c r="L58" s="11">
        <f t="shared" si="33"/>
        <v>237</v>
      </c>
      <c r="M58" s="13">
        <f t="shared" si="33"/>
        <v>139</v>
      </c>
      <c r="N58" s="17">
        <f t="shared" si="33"/>
        <v>123</v>
      </c>
      <c r="O58" s="11">
        <f t="shared" si="33"/>
        <v>114</v>
      </c>
    </row>
    <row r="59" spans="1:17" s="6" customFormat="1" x14ac:dyDescent="0.2">
      <c r="A59" s="8" t="s">
        <v>24</v>
      </c>
      <c r="B59" s="11">
        <f t="shared" ref="B59:O59" si="34">B57*$J$6</f>
        <v>694.5</v>
      </c>
      <c r="C59" s="15">
        <f t="shared" si="34"/>
        <v>497</v>
      </c>
      <c r="D59" s="11">
        <f t="shared" si="34"/>
        <v>361.75</v>
      </c>
      <c r="E59" s="17">
        <f t="shared" si="34"/>
        <v>340.25</v>
      </c>
      <c r="F59" s="11">
        <f t="shared" si="34"/>
        <v>288.5</v>
      </c>
      <c r="G59" s="17">
        <f t="shared" si="34"/>
        <v>245.75</v>
      </c>
      <c r="H59" s="11">
        <f t="shared" si="34"/>
        <v>228</v>
      </c>
      <c r="I59" s="17">
        <f t="shared" si="34"/>
        <v>202</v>
      </c>
      <c r="J59" s="11">
        <f t="shared" si="34"/>
        <v>168</v>
      </c>
      <c r="K59" s="17">
        <f t="shared" si="34"/>
        <v>157.5</v>
      </c>
      <c r="L59" s="11">
        <f t="shared" si="34"/>
        <v>148.25</v>
      </c>
      <c r="M59" s="13">
        <f t="shared" si="34"/>
        <v>86.75</v>
      </c>
      <c r="N59" s="17">
        <f t="shared" si="34"/>
        <v>77</v>
      </c>
      <c r="O59" s="11">
        <f t="shared" si="34"/>
        <v>71.5</v>
      </c>
    </row>
    <row r="60" spans="1:17" s="6" customFormat="1" x14ac:dyDescent="0.2">
      <c r="A60" s="8" t="s">
        <v>25</v>
      </c>
      <c r="B60" s="18">
        <f t="shared" ref="B60:O60" si="35">ROUND(B57*$J$7,0)</f>
        <v>278</v>
      </c>
      <c r="C60" s="19">
        <f t="shared" si="35"/>
        <v>199</v>
      </c>
      <c r="D60" s="18">
        <f t="shared" si="35"/>
        <v>145</v>
      </c>
      <c r="E60" s="20">
        <f t="shared" si="35"/>
        <v>136</v>
      </c>
      <c r="F60" s="18">
        <f t="shared" si="35"/>
        <v>115</v>
      </c>
      <c r="G60" s="20">
        <f t="shared" si="35"/>
        <v>98</v>
      </c>
      <c r="H60" s="18">
        <f t="shared" si="35"/>
        <v>91</v>
      </c>
      <c r="I60" s="20">
        <f t="shared" si="35"/>
        <v>81</v>
      </c>
      <c r="J60" s="18">
        <f t="shared" si="35"/>
        <v>67</v>
      </c>
      <c r="K60" s="20">
        <f t="shared" si="35"/>
        <v>63</v>
      </c>
      <c r="L60" s="18">
        <f t="shared" si="35"/>
        <v>59</v>
      </c>
      <c r="M60" s="21">
        <f t="shared" si="35"/>
        <v>35</v>
      </c>
      <c r="N60" s="17">
        <f t="shared" si="35"/>
        <v>31</v>
      </c>
      <c r="O60" s="11">
        <f t="shared" si="35"/>
        <v>29</v>
      </c>
    </row>
    <row r="61" spans="1:17" s="6" customFormat="1" x14ac:dyDescent="0.2">
      <c r="A61" s="8" t="s">
        <v>22</v>
      </c>
      <c r="B61" s="11">
        <v>1466</v>
      </c>
      <c r="C61" s="22">
        <v>1071</v>
      </c>
      <c r="D61" s="11">
        <v>800.5</v>
      </c>
      <c r="E61" s="22">
        <v>757.5</v>
      </c>
      <c r="F61" s="11">
        <v>654</v>
      </c>
      <c r="G61" s="22">
        <v>568.5</v>
      </c>
      <c r="H61" s="11">
        <v>533</v>
      </c>
      <c r="I61" s="22">
        <v>481</v>
      </c>
      <c r="J61" s="11">
        <v>413</v>
      </c>
      <c r="K61" s="22">
        <v>392</v>
      </c>
      <c r="L61" s="11">
        <v>373.5</v>
      </c>
      <c r="M61" s="17">
        <v>250.5</v>
      </c>
      <c r="N61" s="16">
        <v>231</v>
      </c>
      <c r="O61" s="9">
        <v>220</v>
      </c>
      <c r="P61" s="12">
        <v>77</v>
      </c>
      <c r="Q61" s="6" t="str">
        <f>'расстояние 1110'!P17</f>
        <v>п.Пелым ЖДВ</v>
      </c>
    </row>
    <row r="62" spans="1:17" s="6" customFormat="1" x14ac:dyDescent="0.2">
      <c r="A62" s="8" t="s">
        <v>23</v>
      </c>
      <c r="B62" s="11">
        <f t="shared" ref="B62:P62" si="36">ROUND(B61*$J$5,0)</f>
        <v>1173</v>
      </c>
      <c r="C62" s="15">
        <f t="shared" si="36"/>
        <v>857</v>
      </c>
      <c r="D62" s="11">
        <f t="shared" si="36"/>
        <v>640</v>
      </c>
      <c r="E62" s="17">
        <f t="shared" si="36"/>
        <v>606</v>
      </c>
      <c r="F62" s="11">
        <f t="shared" si="36"/>
        <v>523</v>
      </c>
      <c r="G62" s="17">
        <f t="shared" si="36"/>
        <v>455</v>
      </c>
      <c r="H62" s="11">
        <f t="shared" si="36"/>
        <v>426</v>
      </c>
      <c r="I62" s="17">
        <f t="shared" si="36"/>
        <v>385</v>
      </c>
      <c r="J62" s="11">
        <f t="shared" si="36"/>
        <v>330</v>
      </c>
      <c r="K62" s="17">
        <f t="shared" si="36"/>
        <v>314</v>
      </c>
      <c r="L62" s="11">
        <f t="shared" si="36"/>
        <v>299</v>
      </c>
      <c r="M62" s="17">
        <f t="shared" si="36"/>
        <v>200</v>
      </c>
      <c r="N62" s="15">
        <f t="shared" si="36"/>
        <v>185</v>
      </c>
      <c r="O62" s="11">
        <f t="shared" si="36"/>
        <v>176</v>
      </c>
      <c r="P62" s="13">
        <f t="shared" si="36"/>
        <v>62</v>
      </c>
    </row>
    <row r="63" spans="1:17" s="6" customFormat="1" x14ac:dyDescent="0.2">
      <c r="A63" s="8" t="s">
        <v>24</v>
      </c>
      <c r="B63" s="11">
        <f t="shared" ref="B63:P63" si="37">B61*$J$6</f>
        <v>733</v>
      </c>
      <c r="C63" s="15">
        <f t="shared" si="37"/>
        <v>535.5</v>
      </c>
      <c r="D63" s="11">
        <f t="shared" si="37"/>
        <v>400.25</v>
      </c>
      <c r="E63" s="17">
        <f t="shared" si="37"/>
        <v>378.75</v>
      </c>
      <c r="F63" s="11">
        <f t="shared" si="37"/>
        <v>327</v>
      </c>
      <c r="G63" s="17">
        <f t="shared" si="37"/>
        <v>284.25</v>
      </c>
      <c r="H63" s="11">
        <f t="shared" si="37"/>
        <v>266.5</v>
      </c>
      <c r="I63" s="17">
        <f t="shared" si="37"/>
        <v>240.5</v>
      </c>
      <c r="J63" s="11">
        <f t="shared" si="37"/>
        <v>206.5</v>
      </c>
      <c r="K63" s="17">
        <f t="shared" si="37"/>
        <v>196</v>
      </c>
      <c r="L63" s="11">
        <f t="shared" si="37"/>
        <v>186.75</v>
      </c>
      <c r="M63" s="17">
        <f t="shared" si="37"/>
        <v>125.25</v>
      </c>
      <c r="N63" s="15">
        <f t="shared" si="37"/>
        <v>115.5</v>
      </c>
      <c r="O63" s="11">
        <f t="shared" si="37"/>
        <v>110</v>
      </c>
      <c r="P63" s="13">
        <f t="shared" si="37"/>
        <v>38.5</v>
      </c>
    </row>
    <row r="64" spans="1:17" s="6" customFormat="1" x14ac:dyDescent="0.2">
      <c r="A64" s="8" t="s">
        <v>25</v>
      </c>
      <c r="B64" s="11">
        <f t="shared" ref="B64:P64" si="38">ROUND(B61*$J$7,0)</f>
        <v>293</v>
      </c>
      <c r="C64" s="15">
        <f t="shared" si="38"/>
        <v>214</v>
      </c>
      <c r="D64" s="18">
        <f t="shared" si="38"/>
        <v>160</v>
      </c>
      <c r="E64" s="17">
        <f t="shared" si="38"/>
        <v>152</v>
      </c>
      <c r="F64" s="11">
        <f t="shared" si="38"/>
        <v>131</v>
      </c>
      <c r="G64" s="17">
        <f t="shared" si="38"/>
        <v>114</v>
      </c>
      <c r="H64" s="11">
        <f t="shared" si="38"/>
        <v>107</v>
      </c>
      <c r="I64" s="17">
        <f t="shared" si="38"/>
        <v>96</v>
      </c>
      <c r="J64" s="11">
        <f t="shared" si="38"/>
        <v>83</v>
      </c>
      <c r="K64" s="17">
        <f t="shared" si="38"/>
        <v>78</v>
      </c>
      <c r="L64" s="11">
        <f t="shared" si="38"/>
        <v>75</v>
      </c>
      <c r="M64" s="20">
        <f t="shared" si="38"/>
        <v>50</v>
      </c>
      <c r="N64" s="15">
        <f t="shared" si="38"/>
        <v>46</v>
      </c>
      <c r="O64" s="11">
        <f t="shared" si="38"/>
        <v>44</v>
      </c>
      <c r="P64" s="13">
        <f t="shared" si="38"/>
        <v>15</v>
      </c>
    </row>
    <row r="65" spans="1:21" s="6" customFormat="1" x14ac:dyDescent="0.2">
      <c r="A65" s="8" t="s">
        <v>22</v>
      </c>
      <c r="B65" s="9">
        <v>1517</v>
      </c>
      <c r="C65" s="14">
        <v>1122</v>
      </c>
      <c r="D65" s="9">
        <v>851.5</v>
      </c>
      <c r="E65" s="14">
        <v>808.5</v>
      </c>
      <c r="F65" s="9">
        <v>705</v>
      </c>
      <c r="G65" s="14">
        <v>619.5</v>
      </c>
      <c r="H65" s="9">
        <v>584</v>
      </c>
      <c r="I65" s="14">
        <v>532</v>
      </c>
      <c r="J65" s="9">
        <v>464</v>
      </c>
      <c r="K65" s="14">
        <v>443</v>
      </c>
      <c r="L65" s="9">
        <v>424.5</v>
      </c>
      <c r="M65" s="14">
        <v>301.5</v>
      </c>
      <c r="N65" s="16">
        <v>282</v>
      </c>
      <c r="O65" s="9">
        <v>271</v>
      </c>
      <c r="P65" s="12">
        <v>128</v>
      </c>
      <c r="Q65" s="9">
        <v>51</v>
      </c>
      <c r="R65" s="6" t="str">
        <f>'расстояние 1110'!Q18</f>
        <v>пов.п.Атымья п-н</v>
      </c>
    </row>
    <row r="66" spans="1:21" s="6" customFormat="1" x14ac:dyDescent="0.2">
      <c r="A66" s="8" t="s">
        <v>23</v>
      </c>
      <c r="B66" s="11">
        <f t="shared" ref="B66:Q66" si="39">ROUND(B65*$J$5,0)</f>
        <v>1214</v>
      </c>
      <c r="C66" s="15">
        <f t="shared" si="39"/>
        <v>898</v>
      </c>
      <c r="D66" s="11">
        <f t="shared" si="39"/>
        <v>681</v>
      </c>
      <c r="E66" s="17">
        <f t="shared" si="39"/>
        <v>647</v>
      </c>
      <c r="F66" s="11">
        <f t="shared" si="39"/>
        <v>564</v>
      </c>
      <c r="G66" s="17">
        <f t="shared" si="39"/>
        <v>496</v>
      </c>
      <c r="H66" s="11">
        <f t="shared" si="39"/>
        <v>467</v>
      </c>
      <c r="I66" s="17">
        <f t="shared" si="39"/>
        <v>426</v>
      </c>
      <c r="J66" s="11">
        <f t="shared" si="39"/>
        <v>371</v>
      </c>
      <c r="K66" s="17">
        <f t="shared" si="39"/>
        <v>354</v>
      </c>
      <c r="L66" s="11">
        <f t="shared" si="39"/>
        <v>340</v>
      </c>
      <c r="M66" s="17">
        <f t="shared" si="39"/>
        <v>241</v>
      </c>
      <c r="N66" s="15">
        <f t="shared" si="39"/>
        <v>226</v>
      </c>
      <c r="O66" s="11">
        <f t="shared" si="39"/>
        <v>217</v>
      </c>
      <c r="P66" s="13">
        <f t="shared" si="39"/>
        <v>102</v>
      </c>
      <c r="Q66" s="11">
        <f t="shared" si="39"/>
        <v>41</v>
      </c>
    </row>
    <row r="67" spans="1:21" s="6" customFormat="1" x14ac:dyDescent="0.2">
      <c r="A67" s="8" t="s">
        <v>24</v>
      </c>
      <c r="B67" s="11">
        <f t="shared" ref="B67:Q67" si="40">B65*$J$6</f>
        <v>758.5</v>
      </c>
      <c r="C67" s="15">
        <f t="shared" si="40"/>
        <v>561</v>
      </c>
      <c r="D67" s="11">
        <f t="shared" si="40"/>
        <v>425.75</v>
      </c>
      <c r="E67" s="17">
        <f t="shared" si="40"/>
        <v>404.25</v>
      </c>
      <c r="F67" s="11">
        <f t="shared" si="40"/>
        <v>352.5</v>
      </c>
      <c r="G67" s="17">
        <f t="shared" si="40"/>
        <v>309.75</v>
      </c>
      <c r="H67" s="11">
        <f t="shared" si="40"/>
        <v>292</v>
      </c>
      <c r="I67" s="17">
        <f t="shared" si="40"/>
        <v>266</v>
      </c>
      <c r="J67" s="11">
        <f t="shared" si="40"/>
        <v>232</v>
      </c>
      <c r="K67" s="17">
        <f t="shared" si="40"/>
        <v>221.5</v>
      </c>
      <c r="L67" s="11">
        <f t="shared" si="40"/>
        <v>212.25</v>
      </c>
      <c r="M67" s="17">
        <f t="shared" si="40"/>
        <v>150.75</v>
      </c>
      <c r="N67" s="15">
        <f t="shared" si="40"/>
        <v>141</v>
      </c>
      <c r="O67" s="11">
        <f t="shared" si="40"/>
        <v>135.5</v>
      </c>
      <c r="P67" s="13">
        <f t="shared" si="40"/>
        <v>64</v>
      </c>
      <c r="Q67" s="11">
        <f t="shared" si="40"/>
        <v>25.5</v>
      </c>
    </row>
    <row r="68" spans="1:21" s="6" customFormat="1" x14ac:dyDescent="0.2">
      <c r="A68" s="8" t="s">
        <v>25</v>
      </c>
      <c r="B68" s="11">
        <f t="shared" ref="B68:Q68" si="41">ROUND(B65*$J$7,0)</f>
        <v>303</v>
      </c>
      <c r="C68" s="15">
        <f t="shared" si="41"/>
        <v>224</v>
      </c>
      <c r="D68" s="11">
        <f t="shared" si="41"/>
        <v>170</v>
      </c>
      <c r="E68" s="17">
        <f t="shared" si="41"/>
        <v>162</v>
      </c>
      <c r="F68" s="18">
        <f t="shared" si="41"/>
        <v>141</v>
      </c>
      <c r="G68" s="17">
        <f t="shared" si="41"/>
        <v>124</v>
      </c>
      <c r="H68" s="18">
        <f t="shared" si="41"/>
        <v>117</v>
      </c>
      <c r="I68" s="17">
        <f t="shared" si="41"/>
        <v>106</v>
      </c>
      <c r="J68" s="18">
        <f t="shared" si="41"/>
        <v>93</v>
      </c>
      <c r="K68" s="17">
        <f t="shared" si="41"/>
        <v>89</v>
      </c>
      <c r="L68" s="18">
        <f t="shared" si="41"/>
        <v>85</v>
      </c>
      <c r="M68" s="17">
        <f t="shared" si="41"/>
        <v>60</v>
      </c>
      <c r="N68" s="19">
        <f t="shared" si="41"/>
        <v>56</v>
      </c>
      <c r="O68" s="18">
        <f t="shared" si="41"/>
        <v>54</v>
      </c>
      <c r="P68" s="21">
        <f t="shared" si="41"/>
        <v>26</v>
      </c>
      <c r="Q68" s="18">
        <f t="shared" si="41"/>
        <v>10</v>
      </c>
    </row>
    <row r="69" spans="1:21" s="6" customFormat="1" x14ac:dyDescent="0.2">
      <c r="A69" s="8" t="s">
        <v>22</v>
      </c>
      <c r="B69" s="9">
        <f>ROUNDDOWN('расстояние 1110'!A19*'тариф 1110'!$C$114,0)</f>
        <v>1285</v>
      </c>
      <c r="C69" s="14">
        <f>ROUNDDOWN('расстояние 1110'!B19*'тариф 1110'!$C$114,0)</f>
        <v>981</v>
      </c>
      <c r="D69" s="9">
        <f>ROUNDDOWN('расстояние 1110'!C19*'тариф 1110'!$C$114,0)</f>
        <v>757</v>
      </c>
      <c r="E69" s="14">
        <f>ROUNDDOWN('расстояние 1110'!D19*'тариф 1110'!$C$114,0)</f>
        <v>717</v>
      </c>
      <c r="F69" s="16">
        <f>ROUNDDOWN('расстояние 1110'!E19*'тариф 1110'!$C$114,0)</f>
        <v>632</v>
      </c>
      <c r="G69" s="9">
        <f>ROUNDDOWN('расстояние 1110'!F19*'тариф 1110'!$C$114,0)</f>
        <v>562</v>
      </c>
      <c r="H69" s="14">
        <f>ROUNDDOWN('расстояние 1110'!G19*'тариф 1110'!$C$114,0)</f>
        <v>533</v>
      </c>
      <c r="I69" s="9">
        <f>ROUNDDOWN('расстояние 1110'!H19*'тариф 1110'!$C$114,0)</f>
        <v>491</v>
      </c>
      <c r="J69" s="14">
        <f>ROUNDDOWN('расстояние 1110'!I19*'тариф 1110'!$C$114,0)</f>
        <v>435</v>
      </c>
      <c r="K69" s="9">
        <f>ROUNDDOWN('расстояние 1110'!J19*'тариф 1110'!$C$114,0)</f>
        <v>410</v>
      </c>
      <c r="L69" s="14">
        <f>ROUNDDOWN('расстояние 1110'!K19*'тариф 1110'!$C$114,0)</f>
        <v>388</v>
      </c>
      <c r="M69" s="16">
        <f>ROUNDDOWN('расстояние 1110'!L19*'тариф 1110'!$C$114,0)</f>
        <v>287</v>
      </c>
      <c r="N69" s="9">
        <f>ROUNDDOWN('расстояние 1110'!M19*'тариф 1110'!$C$114,0)</f>
        <v>272</v>
      </c>
      <c r="O69" s="12">
        <f>ROUNDDOWN('расстояние 1110'!N19*'тариф 1110'!$C$114,0)</f>
        <v>262</v>
      </c>
      <c r="P69" s="14">
        <f>ROUNDDOWN('расстояние 1110'!O19*'тариф 1110'!$C$114,0)</f>
        <v>146</v>
      </c>
      <c r="Q69" s="9">
        <f>ROUNDDOWN('расстояние 1110'!P19*'тариф 1110'!$C$114,0)</f>
        <v>82</v>
      </c>
      <c r="R69" s="12">
        <f>ROUNDDOWN('расстояние 1110'!Q19*'тариф 1110'!$C$114,0)</f>
        <v>41</v>
      </c>
      <c r="S69" s="6" t="str">
        <f>'расстояние 1110'!R19</f>
        <v>пов.п.Таежный</v>
      </c>
    </row>
    <row r="70" spans="1:21" s="6" customFormat="1" x14ac:dyDescent="0.2">
      <c r="A70" s="8" t="s">
        <v>23</v>
      </c>
      <c r="B70" s="11">
        <f t="shared" ref="B70:R70" si="42">ROUND(B69*$J$5,0)</f>
        <v>1028</v>
      </c>
      <c r="C70" s="15">
        <f t="shared" si="42"/>
        <v>785</v>
      </c>
      <c r="D70" s="11">
        <f t="shared" si="42"/>
        <v>606</v>
      </c>
      <c r="E70" s="17">
        <f t="shared" si="42"/>
        <v>574</v>
      </c>
      <c r="F70" s="15">
        <f t="shared" si="42"/>
        <v>506</v>
      </c>
      <c r="G70" s="11">
        <f t="shared" si="42"/>
        <v>450</v>
      </c>
      <c r="H70" s="17">
        <f t="shared" si="42"/>
        <v>426</v>
      </c>
      <c r="I70" s="11">
        <f t="shared" si="42"/>
        <v>393</v>
      </c>
      <c r="J70" s="17">
        <f t="shared" si="42"/>
        <v>348</v>
      </c>
      <c r="K70" s="11">
        <f t="shared" si="42"/>
        <v>328</v>
      </c>
      <c r="L70" s="17">
        <f t="shared" si="42"/>
        <v>310</v>
      </c>
      <c r="M70" s="15">
        <f t="shared" si="42"/>
        <v>230</v>
      </c>
      <c r="N70" s="11">
        <f t="shared" si="42"/>
        <v>218</v>
      </c>
      <c r="O70" s="13">
        <f t="shared" si="42"/>
        <v>210</v>
      </c>
      <c r="P70" s="13">
        <f t="shared" si="42"/>
        <v>117</v>
      </c>
      <c r="Q70" s="11">
        <f t="shared" si="42"/>
        <v>66</v>
      </c>
      <c r="R70" s="11">
        <f t="shared" si="42"/>
        <v>33</v>
      </c>
    </row>
    <row r="71" spans="1:21" s="6" customFormat="1" x14ac:dyDescent="0.2">
      <c r="A71" s="8" t="s">
        <v>24</v>
      </c>
      <c r="B71" s="11">
        <f t="shared" ref="B71:R71" si="43">B69*$J$6</f>
        <v>642.5</v>
      </c>
      <c r="C71" s="15">
        <f t="shared" si="43"/>
        <v>490.5</v>
      </c>
      <c r="D71" s="11">
        <f t="shared" si="43"/>
        <v>378.5</v>
      </c>
      <c r="E71" s="17">
        <f t="shared" si="43"/>
        <v>358.5</v>
      </c>
      <c r="F71" s="15">
        <f t="shared" si="43"/>
        <v>316</v>
      </c>
      <c r="G71" s="11">
        <f t="shared" si="43"/>
        <v>281</v>
      </c>
      <c r="H71" s="17">
        <f t="shared" si="43"/>
        <v>266.5</v>
      </c>
      <c r="I71" s="11">
        <f t="shared" si="43"/>
        <v>245.5</v>
      </c>
      <c r="J71" s="17">
        <f t="shared" si="43"/>
        <v>217.5</v>
      </c>
      <c r="K71" s="11">
        <f t="shared" si="43"/>
        <v>205</v>
      </c>
      <c r="L71" s="17">
        <f t="shared" si="43"/>
        <v>194</v>
      </c>
      <c r="M71" s="15">
        <f t="shared" si="43"/>
        <v>143.5</v>
      </c>
      <c r="N71" s="11">
        <f t="shared" si="43"/>
        <v>136</v>
      </c>
      <c r="O71" s="13">
        <f t="shared" si="43"/>
        <v>131</v>
      </c>
      <c r="P71" s="13">
        <f t="shared" si="43"/>
        <v>73</v>
      </c>
      <c r="Q71" s="11">
        <f t="shared" si="43"/>
        <v>41</v>
      </c>
      <c r="R71" s="11">
        <f t="shared" si="43"/>
        <v>20.5</v>
      </c>
    </row>
    <row r="72" spans="1:21" s="6" customFormat="1" x14ac:dyDescent="0.2">
      <c r="A72" s="8" t="s">
        <v>25</v>
      </c>
      <c r="B72" s="18">
        <f t="shared" ref="B72:R72" si="44">ROUND(B69*$J$7,0)</f>
        <v>257</v>
      </c>
      <c r="C72" s="19">
        <f t="shared" si="44"/>
        <v>196</v>
      </c>
      <c r="D72" s="18">
        <f t="shared" si="44"/>
        <v>151</v>
      </c>
      <c r="E72" s="20">
        <f t="shared" si="44"/>
        <v>143</v>
      </c>
      <c r="F72" s="19">
        <f t="shared" si="44"/>
        <v>126</v>
      </c>
      <c r="G72" s="18">
        <f t="shared" si="44"/>
        <v>112</v>
      </c>
      <c r="H72" s="20">
        <f t="shared" si="44"/>
        <v>107</v>
      </c>
      <c r="I72" s="18">
        <f t="shared" si="44"/>
        <v>98</v>
      </c>
      <c r="J72" s="20">
        <f t="shared" si="44"/>
        <v>87</v>
      </c>
      <c r="K72" s="18">
        <f t="shared" si="44"/>
        <v>82</v>
      </c>
      <c r="L72" s="20">
        <f t="shared" si="44"/>
        <v>78</v>
      </c>
      <c r="M72" s="19">
        <f t="shared" si="44"/>
        <v>57</v>
      </c>
      <c r="N72" s="18">
        <f t="shared" si="44"/>
        <v>54</v>
      </c>
      <c r="O72" s="21">
        <f t="shared" si="44"/>
        <v>52</v>
      </c>
      <c r="P72" s="21">
        <f t="shared" si="44"/>
        <v>29</v>
      </c>
      <c r="Q72" s="18">
        <f t="shared" si="44"/>
        <v>16</v>
      </c>
      <c r="R72" s="18">
        <f t="shared" si="44"/>
        <v>8</v>
      </c>
    </row>
    <row r="73" spans="1:21" s="6" customFormat="1" x14ac:dyDescent="0.2">
      <c r="A73" s="8" t="s">
        <v>22</v>
      </c>
      <c r="B73" s="11">
        <f>ROUNDDOWN('расстояние 1110'!A20*'тариф 1110'!$C$114,0)</f>
        <v>1300</v>
      </c>
      <c r="C73" s="22">
        <f>ROUNDDOWN('расстояние 1110'!B20*'тариф 1110'!$C$114,0)</f>
        <v>996</v>
      </c>
      <c r="D73" s="11">
        <f>ROUNDDOWN('расстояние 1110'!C20*'тариф 1110'!$C$114,0)</f>
        <v>773</v>
      </c>
      <c r="E73" s="22">
        <f>ROUNDDOWN('расстояние 1110'!D20*'тариф 1110'!$C$114,0)</f>
        <v>732</v>
      </c>
      <c r="F73" s="15">
        <f>ROUNDDOWN('расстояние 1110'!E20*'тариф 1110'!$C$114,0)</f>
        <v>648</v>
      </c>
      <c r="G73" s="11">
        <f>ROUNDDOWN('расстояние 1110'!F20*'тариф 1110'!$C$114,0)</f>
        <v>577</v>
      </c>
      <c r="H73" s="17">
        <f>ROUNDDOWN('расстояние 1110'!G20*'тариф 1110'!$C$114,0)</f>
        <v>549</v>
      </c>
      <c r="I73" s="9">
        <f>ROUNDDOWN('расстояние 1110'!H20*'тариф 1110'!$C$114,0)</f>
        <v>506</v>
      </c>
      <c r="J73" s="17">
        <f>ROUNDDOWN('расстояние 1110'!I20*'тариф 1110'!$C$114,0)</f>
        <v>450</v>
      </c>
      <c r="K73" s="9">
        <f>ROUNDDOWN('расстояние 1110'!J20*'тариф 1110'!$C$114,0)</f>
        <v>425</v>
      </c>
      <c r="L73" s="17">
        <f>ROUNDDOWN('расстояние 1110'!K20*'тариф 1110'!$C$114,0)</f>
        <v>403</v>
      </c>
      <c r="M73" s="9">
        <f>ROUNDDOWN('расстояние 1110'!L20*'тариф 1110'!$C$114,0)</f>
        <v>303</v>
      </c>
      <c r="N73" s="17">
        <f>ROUNDDOWN('расстояние 1110'!M20*'тариф 1110'!$C$114,0)</f>
        <v>287</v>
      </c>
      <c r="O73" s="9">
        <f>ROUNDDOWN('расстояние 1110'!N20*'тариф 1110'!$C$114,0)</f>
        <v>278</v>
      </c>
      <c r="P73" s="17">
        <f>ROUNDDOWN('расстояние 1110'!O20*'тариф 1110'!$C$114,0)</f>
        <v>161</v>
      </c>
      <c r="Q73" s="11">
        <f>ROUNDDOWN('расстояние 1110'!P20*'тариф 1110'!$C$114,0)</f>
        <v>98</v>
      </c>
      <c r="R73" s="13">
        <f>ROUNDDOWN('расстояние 1110'!Q20*'тариф 1110'!$C$114,0)</f>
        <v>57</v>
      </c>
      <c r="S73" s="12">
        <f>ROUNDDOWN('расстояние 1110'!R20*'тариф 1110'!$C$114,0)</f>
        <v>15</v>
      </c>
      <c r="T73" s="6" t="str">
        <f>'расстояние 1110'!S20</f>
        <v>пов.п.Малиновский</v>
      </c>
    </row>
    <row r="74" spans="1:21" s="6" customFormat="1" x14ac:dyDescent="0.2">
      <c r="A74" s="8" t="s">
        <v>23</v>
      </c>
      <c r="B74" s="11">
        <f t="shared" ref="B74:S74" si="45">ROUND(B73*$J$5,0)</f>
        <v>1040</v>
      </c>
      <c r="C74" s="15">
        <f t="shared" si="45"/>
        <v>797</v>
      </c>
      <c r="D74" s="11">
        <f t="shared" si="45"/>
        <v>618</v>
      </c>
      <c r="E74" s="17">
        <f t="shared" si="45"/>
        <v>586</v>
      </c>
      <c r="F74" s="15">
        <f t="shared" si="45"/>
        <v>518</v>
      </c>
      <c r="G74" s="11">
        <f t="shared" si="45"/>
        <v>462</v>
      </c>
      <c r="H74" s="17">
        <f t="shared" si="45"/>
        <v>439</v>
      </c>
      <c r="I74" s="11">
        <f t="shared" si="45"/>
        <v>405</v>
      </c>
      <c r="J74" s="17">
        <f t="shared" si="45"/>
        <v>360</v>
      </c>
      <c r="K74" s="11">
        <f t="shared" si="45"/>
        <v>340</v>
      </c>
      <c r="L74" s="17">
        <f t="shared" si="45"/>
        <v>322</v>
      </c>
      <c r="M74" s="11">
        <f t="shared" si="45"/>
        <v>242</v>
      </c>
      <c r="N74" s="17">
        <f t="shared" si="45"/>
        <v>230</v>
      </c>
      <c r="O74" s="11">
        <f t="shared" si="45"/>
        <v>222</v>
      </c>
      <c r="P74" s="13">
        <f t="shared" si="45"/>
        <v>129</v>
      </c>
      <c r="Q74" s="11">
        <f t="shared" si="45"/>
        <v>78</v>
      </c>
      <c r="R74" s="11">
        <f t="shared" si="45"/>
        <v>46</v>
      </c>
      <c r="S74" s="11">
        <f t="shared" si="45"/>
        <v>12</v>
      </c>
    </row>
    <row r="75" spans="1:21" s="6" customFormat="1" x14ac:dyDescent="0.2">
      <c r="A75" s="8" t="s">
        <v>24</v>
      </c>
      <c r="B75" s="11">
        <f t="shared" ref="B75:S75" si="46">B73*$J$6</f>
        <v>650</v>
      </c>
      <c r="C75" s="15">
        <f t="shared" si="46"/>
        <v>498</v>
      </c>
      <c r="D75" s="11">
        <f t="shared" si="46"/>
        <v>386.5</v>
      </c>
      <c r="E75" s="17">
        <f t="shared" si="46"/>
        <v>366</v>
      </c>
      <c r="F75" s="15">
        <f t="shared" si="46"/>
        <v>324</v>
      </c>
      <c r="G75" s="11">
        <f t="shared" si="46"/>
        <v>288.5</v>
      </c>
      <c r="H75" s="17">
        <f t="shared" si="46"/>
        <v>274.5</v>
      </c>
      <c r="I75" s="11">
        <f t="shared" si="46"/>
        <v>253</v>
      </c>
      <c r="J75" s="17">
        <f t="shared" si="46"/>
        <v>225</v>
      </c>
      <c r="K75" s="11">
        <f t="shared" si="46"/>
        <v>212.5</v>
      </c>
      <c r="L75" s="17">
        <f t="shared" si="46"/>
        <v>201.5</v>
      </c>
      <c r="M75" s="11">
        <f t="shared" si="46"/>
        <v>151.5</v>
      </c>
      <c r="N75" s="17">
        <f t="shared" si="46"/>
        <v>143.5</v>
      </c>
      <c r="O75" s="11">
        <f t="shared" si="46"/>
        <v>139</v>
      </c>
      <c r="P75" s="13">
        <f t="shared" si="46"/>
        <v>80.5</v>
      </c>
      <c r="Q75" s="11">
        <f t="shared" si="46"/>
        <v>49</v>
      </c>
      <c r="R75" s="11">
        <f t="shared" si="46"/>
        <v>28.5</v>
      </c>
      <c r="S75" s="11">
        <f t="shared" si="46"/>
        <v>7.5</v>
      </c>
    </row>
    <row r="76" spans="1:21" s="6" customFormat="1" x14ac:dyDescent="0.2">
      <c r="A76" s="8" t="s">
        <v>25</v>
      </c>
      <c r="B76" s="11">
        <f t="shared" ref="B76:S76" si="47">ROUND(B73*$J$7,0)</f>
        <v>260</v>
      </c>
      <c r="C76" s="15">
        <f t="shared" si="47"/>
        <v>199</v>
      </c>
      <c r="D76" s="11">
        <f t="shared" si="47"/>
        <v>155</v>
      </c>
      <c r="E76" s="17">
        <f t="shared" si="47"/>
        <v>146</v>
      </c>
      <c r="F76" s="19">
        <f t="shared" si="47"/>
        <v>130</v>
      </c>
      <c r="G76" s="18">
        <f t="shared" si="47"/>
        <v>115</v>
      </c>
      <c r="H76" s="20">
        <f t="shared" si="47"/>
        <v>110</v>
      </c>
      <c r="I76" s="18">
        <f t="shared" si="47"/>
        <v>101</v>
      </c>
      <c r="J76" s="20">
        <f t="shared" si="47"/>
        <v>90</v>
      </c>
      <c r="K76" s="18">
        <f t="shared" si="47"/>
        <v>85</v>
      </c>
      <c r="L76" s="20">
        <f t="shared" si="47"/>
        <v>81</v>
      </c>
      <c r="M76" s="18">
        <f t="shared" si="47"/>
        <v>61</v>
      </c>
      <c r="N76" s="20">
        <f t="shared" si="47"/>
        <v>57</v>
      </c>
      <c r="O76" s="18">
        <f t="shared" si="47"/>
        <v>56</v>
      </c>
      <c r="P76" s="21">
        <f t="shared" si="47"/>
        <v>32</v>
      </c>
      <c r="Q76" s="18">
        <f t="shared" si="47"/>
        <v>20</v>
      </c>
      <c r="R76" s="11">
        <f t="shared" si="47"/>
        <v>11</v>
      </c>
      <c r="S76" s="11">
        <f t="shared" si="47"/>
        <v>3</v>
      </c>
    </row>
    <row r="77" spans="1:21" s="6" customFormat="1" x14ac:dyDescent="0.2">
      <c r="A77" s="8" t="s">
        <v>22</v>
      </c>
      <c r="B77" s="9">
        <f>ROUNDDOWN('расстояние 1110'!A21*'тариф 1110'!$C$114,0)</f>
        <v>1311</v>
      </c>
      <c r="C77" s="14">
        <f>ROUNDDOWN('расстояние 1110'!B21*'тариф 1110'!$C$114,0)</f>
        <v>1007</v>
      </c>
      <c r="D77" s="9">
        <f>ROUNDDOWN('расстояние 1110'!C21*'тариф 1110'!$C$114,0)</f>
        <v>784</v>
      </c>
      <c r="E77" s="14">
        <f>ROUNDDOWN('расстояние 1110'!D21*'тариф 1110'!$C$114,0)</f>
        <v>743</v>
      </c>
      <c r="F77" s="9">
        <f>ROUNDDOWN('расстояние 1110'!E21*'тариф 1110'!$C$114,0)</f>
        <v>659</v>
      </c>
      <c r="G77" s="16">
        <f>ROUNDDOWN('расстояние 1110'!F21*'тариф 1110'!$C$114,0)</f>
        <v>588</v>
      </c>
      <c r="H77" s="9">
        <f>ROUNDDOWN('расстояние 1110'!G21*'тариф 1110'!$C$114,0)</f>
        <v>559</v>
      </c>
      <c r="I77" s="12">
        <f>ROUNDDOWN('расстояние 1110'!H21*'тариф 1110'!$C$114,0)</f>
        <v>517</v>
      </c>
      <c r="J77" s="14">
        <f>ROUNDDOWN('расстояние 1110'!I21*'тариф 1110'!$C$114,0)</f>
        <v>461</v>
      </c>
      <c r="K77" s="9">
        <f>ROUNDDOWN('расстояние 1110'!J21*'тариф 1110'!$C$114,0)</f>
        <v>436</v>
      </c>
      <c r="L77" s="14">
        <f>ROUNDDOWN('расстояние 1110'!K21*'тариф 1110'!$C$114,0)</f>
        <v>414</v>
      </c>
      <c r="M77" s="9">
        <f>ROUNDDOWN('расстояние 1110'!L21*'тариф 1110'!$C$114,0)</f>
        <v>314</v>
      </c>
      <c r="N77" s="14">
        <f>ROUNDDOWN('расстояние 1110'!M21*'тариф 1110'!$C$114,0)</f>
        <v>298</v>
      </c>
      <c r="O77" s="9">
        <f>ROUNDDOWN('расстояние 1110'!N21*'тариф 1110'!$C$114,0)</f>
        <v>289</v>
      </c>
      <c r="P77" s="14">
        <f>ROUNDDOWN('расстояние 1110'!O21*'тариф 1110'!$C$114,0)</f>
        <v>172</v>
      </c>
      <c r="Q77" s="9">
        <f>ROUNDDOWN('расстояние 1110'!P21*'тариф 1110'!$C$114,0)</f>
        <v>109</v>
      </c>
      <c r="R77" s="12">
        <f>ROUNDDOWN('расстояние 1110'!Q21*'тариф 1110'!$C$114,0)</f>
        <v>68</v>
      </c>
      <c r="S77" s="12">
        <f>ROUNDDOWN('расстояние 1110'!R21*'тариф 1110'!$C$114,0)</f>
        <v>26</v>
      </c>
      <c r="T77" s="12">
        <f>ROUNDDOWN('расстояние 1110'!S21*'тариф 1110'!$C$114,0)</f>
        <v>10</v>
      </c>
      <c r="U77" s="6" t="str">
        <f>'расстояние 1110'!T21</f>
        <v>пов.п.Пионерский</v>
      </c>
    </row>
    <row r="78" spans="1:21" s="6" customFormat="1" x14ac:dyDescent="0.2">
      <c r="A78" s="8" t="s">
        <v>23</v>
      </c>
      <c r="B78" s="11">
        <f t="shared" ref="B78:T78" si="48">ROUND(B77*$J$5,0)</f>
        <v>1049</v>
      </c>
      <c r="C78" s="15">
        <f t="shared" si="48"/>
        <v>806</v>
      </c>
      <c r="D78" s="11">
        <f t="shared" si="48"/>
        <v>627</v>
      </c>
      <c r="E78" s="17">
        <f t="shared" si="48"/>
        <v>594</v>
      </c>
      <c r="F78" s="11">
        <f t="shared" si="48"/>
        <v>527</v>
      </c>
      <c r="G78" s="15">
        <f t="shared" si="48"/>
        <v>470</v>
      </c>
      <c r="H78" s="11">
        <f t="shared" si="48"/>
        <v>447</v>
      </c>
      <c r="I78" s="13">
        <f t="shared" si="48"/>
        <v>414</v>
      </c>
      <c r="J78" s="17">
        <f t="shared" si="48"/>
        <v>369</v>
      </c>
      <c r="K78" s="11">
        <f t="shared" si="48"/>
        <v>349</v>
      </c>
      <c r="L78" s="17">
        <f t="shared" si="48"/>
        <v>331</v>
      </c>
      <c r="M78" s="11">
        <f t="shared" si="48"/>
        <v>251</v>
      </c>
      <c r="N78" s="17">
        <f t="shared" si="48"/>
        <v>238</v>
      </c>
      <c r="O78" s="11">
        <f t="shared" si="48"/>
        <v>231</v>
      </c>
      <c r="P78" s="13">
        <f t="shared" si="48"/>
        <v>138</v>
      </c>
      <c r="Q78" s="11">
        <f t="shared" si="48"/>
        <v>87</v>
      </c>
      <c r="R78" s="11">
        <f t="shared" si="48"/>
        <v>54</v>
      </c>
      <c r="S78" s="11">
        <f t="shared" si="48"/>
        <v>21</v>
      </c>
      <c r="T78" s="11">
        <f t="shared" si="48"/>
        <v>8</v>
      </c>
    </row>
    <row r="79" spans="1:21" s="6" customFormat="1" x14ac:dyDescent="0.2">
      <c r="A79" s="8" t="s">
        <v>24</v>
      </c>
      <c r="B79" s="11">
        <f t="shared" ref="B79:T79" si="49">B77*$J$6</f>
        <v>655.5</v>
      </c>
      <c r="C79" s="15">
        <f t="shared" si="49"/>
        <v>503.5</v>
      </c>
      <c r="D79" s="11">
        <f t="shared" si="49"/>
        <v>392</v>
      </c>
      <c r="E79" s="17">
        <f t="shared" si="49"/>
        <v>371.5</v>
      </c>
      <c r="F79" s="11">
        <f t="shared" si="49"/>
        <v>329.5</v>
      </c>
      <c r="G79" s="15">
        <f t="shared" si="49"/>
        <v>294</v>
      </c>
      <c r="H79" s="11">
        <f t="shared" si="49"/>
        <v>279.5</v>
      </c>
      <c r="I79" s="13">
        <f t="shared" si="49"/>
        <v>258.5</v>
      </c>
      <c r="J79" s="17">
        <f t="shared" si="49"/>
        <v>230.5</v>
      </c>
      <c r="K79" s="11">
        <f t="shared" si="49"/>
        <v>218</v>
      </c>
      <c r="L79" s="17">
        <f t="shared" si="49"/>
        <v>207</v>
      </c>
      <c r="M79" s="11">
        <f t="shared" si="49"/>
        <v>157</v>
      </c>
      <c r="N79" s="17">
        <f t="shared" si="49"/>
        <v>149</v>
      </c>
      <c r="O79" s="11">
        <f t="shared" si="49"/>
        <v>144.5</v>
      </c>
      <c r="P79" s="13">
        <f t="shared" si="49"/>
        <v>86</v>
      </c>
      <c r="Q79" s="11">
        <f t="shared" si="49"/>
        <v>54.5</v>
      </c>
      <c r="R79" s="11">
        <f t="shared" si="49"/>
        <v>34</v>
      </c>
      <c r="S79" s="11">
        <f t="shared" si="49"/>
        <v>13</v>
      </c>
      <c r="T79" s="11">
        <f t="shared" si="49"/>
        <v>5</v>
      </c>
    </row>
    <row r="80" spans="1:21" s="6" customFormat="1" x14ac:dyDescent="0.2">
      <c r="A80" s="8" t="s">
        <v>25</v>
      </c>
      <c r="B80" s="11">
        <f t="shared" ref="B80:T80" si="50">ROUND(B77*$J$7,0)</f>
        <v>262</v>
      </c>
      <c r="C80" s="15">
        <f t="shared" si="50"/>
        <v>201</v>
      </c>
      <c r="D80" s="18">
        <f t="shared" si="50"/>
        <v>157</v>
      </c>
      <c r="E80" s="17">
        <f t="shared" si="50"/>
        <v>149</v>
      </c>
      <c r="F80" s="11">
        <f t="shared" si="50"/>
        <v>132</v>
      </c>
      <c r="G80" s="19">
        <f t="shared" si="50"/>
        <v>118</v>
      </c>
      <c r="H80" s="11">
        <f t="shared" si="50"/>
        <v>112</v>
      </c>
      <c r="I80" s="13">
        <f t="shared" si="50"/>
        <v>103</v>
      </c>
      <c r="J80" s="17">
        <f t="shared" si="50"/>
        <v>92</v>
      </c>
      <c r="K80" s="11">
        <f t="shared" si="50"/>
        <v>87</v>
      </c>
      <c r="L80" s="17">
        <f t="shared" si="50"/>
        <v>83</v>
      </c>
      <c r="M80" s="11">
        <f t="shared" si="50"/>
        <v>63</v>
      </c>
      <c r="N80" s="17">
        <f t="shared" si="50"/>
        <v>60</v>
      </c>
      <c r="O80" s="18">
        <f t="shared" si="50"/>
        <v>58</v>
      </c>
      <c r="P80" s="13">
        <f t="shared" si="50"/>
        <v>34</v>
      </c>
      <c r="Q80" s="11">
        <f t="shared" si="50"/>
        <v>22</v>
      </c>
      <c r="R80" s="11">
        <f t="shared" si="50"/>
        <v>14</v>
      </c>
      <c r="S80" s="11">
        <f t="shared" si="50"/>
        <v>5</v>
      </c>
      <c r="T80" s="11">
        <f t="shared" si="50"/>
        <v>2</v>
      </c>
    </row>
    <row r="81" spans="1:30" s="6" customFormat="1" x14ac:dyDescent="0.2">
      <c r="A81" s="8" t="s">
        <v>22</v>
      </c>
      <c r="B81" s="9">
        <f>ROUNDDOWN('расстояние 1110'!A22*'тариф 1110'!$C$114,0)</f>
        <v>1346</v>
      </c>
      <c r="C81" s="14">
        <f>ROUNDDOWN('расстояние 1110'!B22*'тариф 1110'!$C$114,0)</f>
        <v>1042</v>
      </c>
      <c r="D81" s="9">
        <f>ROUNDDOWN('расстояние 1110'!C22*'тариф 1110'!$C$114,0)</f>
        <v>819</v>
      </c>
      <c r="E81" s="14">
        <f>ROUNDDOWN('расстояние 1110'!D22*'тариф 1110'!$C$114,0)</f>
        <v>778</v>
      </c>
      <c r="F81" s="9">
        <f>ROUNDDOWN('расстояние 1110'!E22*'тариф 1110'!$C$114,0)</f>
        <v>694</v>
      </c>
      <c r="G81" s="14">
        <f>ROUNDDOWN('расстояние 1110'!F22*'тариф 1110'!$C$114,0)</f>
        <v>623</v>
      </c>
      <c r="H81" s="9">
        <f>ROUNDDOWN('расстояние 1110'!G22*'тариф 1110'!$C$114,0)</f>
        <v>594</v>
      </c>
      <c r="I81" s="12">
        <f>ROUNDDOWN('расстояние 1110'!H22*'тариф 1110'!$C$114,0)</f>
        <v>552</v>
      </c>
      <c r="J81" s="14">
        <f>ROUNDDOWN('расстояние 1110'!I22*'тариф 1110'!$C$114,0)</f>
        <v>496</v>
      </c>
      <c r="K81" s="9">
        <f>ROUNDDOWN('расстояние 1110'!J22*'тариф 1110'!$C$114,0)</f>
        <v>471</v>
      </c>
      <c r="L81" s="14">
        <f>ROUNDDOWN('расстояние 1110'!K22*'тариф 1110'!$C$114,0)</f>
        <v>449</v>
      </c>
      <c r="M81" s="9">
        <f>ROUNDDOWN('расстояние 1110'!L22*'тариф 1110'!$C$114,0)</f>
        <v>349</v>
      </c>
      <c r="N81" s="14">
        <f>ROUNDDOWN('расстояние 1110'!M22*'тариф 1110'!$C$114,0)</f>
        <v>333</v>
      </c>
      <c r="O81" s="9">
        <f>ROUNDDOWN('расстояние 1110'!N22*'тариф 1110'!$C$114,0)</f>
        <v>324</v>
      </c>
      <c r="P81" s="14">
        <f>ROUNDDOWN('расстояние 1110'!O22*'тариф 1110'!$C$114,0)</f>
        <v>207</v>
      </c>
      <c r="Q81" s="9">
        <f>ROUNDDOWN('расстояние 1110'!P22*'тариф 1110'!$C$114,0)</f>
        <v>144</v>
      </c>
      <c r="R81" s="12">
        <f>ROUNDDOWN('расстояние 1110'!Q22*'тариф 1110'!$C$114,0)</f>
        <v>102</v>
      </c>
      <c r="S81" s="12">
        <f>ROUNDDOWN('расстояние 1110'!R22*'тариф 1110'!$C$114,0)</f>
        <v>61</v>
      </c>
      <c r="T81" s="12">
        <f>ROUNDDOWN('расстояние 1110'!S22*'тариф 1110'!$C$114,0)</f>
        <v>45</v>
      </c>
      <c r="U81" s="12">
        <f>ROUNDDOWN('расстояние 1110'!T22*'тариф 1110'!$C$114,0)</f>
        <v>34</v>
      </c>
      <c r="V81" s="6" t="str">
        <f>'расстояние 1110'!U22</f>
        <v>пов.Аэропорт Югорск-2</v>
      </c>
    </row>
    <row r="82" spans="1:30" s="6" customFormat="1" x14ac:dyDescent="0.2">
      <c r="A82" s="8" t="s">
        <v>23</v>
      </c>
      <c r="B82" s="11">
        <f t="shared" ref="B82:U82" si="51">ROUND(B81*$J$5,0)</f>
        <v>1077</v>
      </c>
      <c r="C82" s="15">
        <f t="shared" si="51"/>
        <v>834</v>
      </c>
      <c r="D82" s="11">
        <f t="shared" si="51"/>
        <v>655</v>
      </c>
      <c r="E82" s="17">
        <f t="shared" si="51"/>
        <v>622</v>
      </c>
      <c r="F82" s="11">
        <f t="shared" si="51"/>
        <v>555</v>
      </c>
      <c r="G82" s="17">
        <f t="shared" si="51"/>
        <v>498</v>
      </c>
      <c r="H82" s="11">
        <f t="shared" si="51"/>
        <v>475</v>
      </c>
      <c r="I82" s="13">
        <f t="shared" si="51"/>
        <v>442</v>
      </c>
      <c r="J82" s="17">
        <f t="shared" si="51"/>
        <v>397</v>
      </c>
      <c r="K82" s="11">
        <f t="shared" si="51"/>
        <v>377</v>
      </c>
      <c r="L82" s="17">
        <f t="shared" si="51"/>
        <v>359</v>
      </c>
      <c r="M82" s="11">
        <f t="shared" si="51"/>
        <v>279</v>
      </c>
      <c r="N82" s="17">
        <f t="shared" si="51"/>
        <v>266</v>
      </c>
      <c r="O82" s="11">
        <f t="shared" si="51"/>
        <v>259</v>
      </c>
      <c r="P82" s="13">
        <f t="shared" si="51"/>
        <v>166</v>
      </c>
      <c r="Q82" s="11">
        <f t="shared" si="51"/>
        <v>115</v>
      </c>
      <c r="R82" s="11">
        <f t="shared" si="51"/>
        <v>82</v>
      </c>
      <c r="S82" s="11">
        <f t="shared" si="51"/>
        <v>49</v>
      </c>
      <c r="T82" s="11">
        <f t="shared" si="51"/>
        <v>36</v>
      </c>
      <c r="U82" s="11">
        <f t="shared" si="51"/>
        <v>27</v>
      </c>
    </row>
    <row r="83" spans="1:30" s="6" customFormat="1" x14ac:dyDescent="0.2">
      <c r="A83" s="8" t="s">
        <v>24</v>
      </c>
      <c r="B83" s="11">
        <f t="shared" ref="B83:U83" si="52">B81*$J$6</f>
        <v>673</v>
      </c>
      <c r="C83" s="15">
        <f t="shared" si="52"/>
        <v>521</v>
      </c>
      <c r="D83" s="11">
        <f t="shared" si="52"/>
        <v>409.5</v>
      </c>
      <c r="E83" s="17">
        <f t="shared" si="52"/>
        <v>389</v>
      </c>
      <c r="F83" s="11">
        <f t="shared" si="52"/>
        <v>347</v>
      </c>
      <c r="G83" s="17">
        <f t="shared" si="52"/>
        <v>311.5</v>
      </c>
      <c r="H83" s="11">
        <f t="shared" si="52"/>
        <v>297</v>
      </c>
      <c r="I83" s="13">
        <f t="shared" si="52"/>
        <v>276</v>
      </c>
      <c r="J83" s="17">
        <f t="shared" si="52"/>
        <v>248</v>
      </c>
      <c r="K83" s="11">
        <f t="shared" si="52"/>
        <v>235.5</v>
      </c>
      <c r="L83" s="17">
        <f t="shared" si="52"/>
        <v>224.5</v>
      </c>
      <c r="M83" s="11">
        <f t="shared" si="52"/>
        <v>174.5</v>
      </c>
      <c r="N83" s="17">
        <f t="shared" si="52"/>
        <v>166.5</v>
      </c>
      <c r="O83" s="11">
        <f t="shared" si="52"/>
        <v>162</v>
      </c>
      <c r="P83" s="13">
        <f t="shared" si="52"/>
        <v>103.5</v>
      </c>
      <c r="Q83" s="11">
        <f t="shared" si="52"/>
        <v>72</v>
      </c>
      <c r="R83" s="11">
        <f t="shared" si="52"/>
        <v>51</v>
      </c>
      <c r="S83" s="11">
        <f t="shared" si="52"/>
        <v>30.5</v>
      </c>
      <c r="T83" s="11">
        <f t="shared" si="52"/>
        <v>22.5</v>
      </c>
      <c r="U83" s="11">
        <f t="shared" si="52"/>
        <v>17</v>
      </c>
    </row>
    <row r="84" spans="1:30" s="6" customFormat="1" x14ac:dyDescent="0.2">
      <c r="A84" s="8" t="s">
        <v>25</v>
      </c>
      <c r="B84" s="11">
        <f t="shared" ref="B84:U84" si="53">ROUND(B81*$J$7,0)</f>
        <v>269</v>
      </c>
      <c r="C84" s="15">
        <f t="shared" si="53"/>
        <v>208</v>
      </c>
      <c r="D84" s="11">
        <f t="shared" si="53"/>
        <v>164</v>
      </c>
      <c r="E84" s="17">
        <f t="shared" si="53"/>
        <v>156</v>
      </c>
      <c r="F84" s="11">
        <f t="shared" si="53"/>
        <v>139</v>
      </c>
      <c r="G84" s="17">
        <f t="shared" si="53"/>
        <v>125</v>
      </c>
      <c r="H84" s="11">
        <f t="shared" si="53"/>
        <v>119</v>
      </c>
      <c r="I84" s="21">
        <f t="shared" si="53"/>
        <v>110</v>
      </c>
      <c r="J84" s="17">
        <f t="shared" si="53"/>
        <v>99</v>
      </c>
      <c r="K84" s="18">
        <f t="shared" si="53"/>
        <v>94</v>
      </c>
      <c r="L84" s="17">
        <f t="shared" si="53"/>
        <v>90</v>
      </c>
      <c r="M84" s="18">
        <f t="shared" si="53"/>
        <v>70</v>
      </c>
      <c r="N84" s="17">
        <f t="shared" si="53"/>
        <v>67</v>
      </c>
      <c r="O84" s="18">
        <f t="shared" si="53"/>
        <v>65</v>
      </c>
      <c r="P84" s="13">
        <f t="shared" si="53"/>
        <v>41</v>
      </c>
      <c r="Q84" s="11">
        <f t="shared" si="53"/>
        <v>29</v>
      </c>
      <c r="R84" s="11">
        <f t="shared" si="53"/>
        <v>20</v>
      </c>
      <c r="S84" s="11">
        <f t="shared" si="53"/>
        <v>12</v>
      </c>
      <c r="T84" s="11">
        <f t="shared" si="53"/>
        <v>9</v>
      </c>
      <c r="U84" s="11">
        <f t="shared" si="53"/>
        <v>7</v>
      </c>
    </row>
    <row r="85" spans="1:30" s="6" customFormat="1" x14ac:dyDescent="0.2">
      <c r="A85" s="8" t="s">
        <v>22</v>
      </c>
      <c r="B85" s="9">
        <f>ROUNDDOWN('расстояние 1110'!A23*'тариф 1110'!$C$114,0)</f>
        <v>1368</v>
      </c>
      <c r="C85" s="14">
        <f>ROUNDDOWN('расстояние 1110'!B23*'тариф 1110'!$C$114,0)</f>
        <v>1063</v>
      </c>
      <c r="D85" s="9">
        <f>ROUNDDOWN('расстояние 1110'!C23*'тариф 1110'!$C$114,0)</f>
        <v>840</v>
      </c>
      <c r="E85" s="14">
        <f>ROUNDDOWN('расстояние 1110'!D23*'тариф 1110'!$C$114,0)</f>
        <v>799</v>
      </c>
      <c r="F85" s="9">
        <f>ROUNDDOWN('расстояние 1110'!E23*'тариф 1110'!$C$114,0)</f>
        <v>715</v>
      </c>
      <c r="G85" s="14">
        <f>ROUNDDOWN('расстояние 1110'!F23*'тариф 1110'!$C$114,0)</f>
        <v>645</v>
      </c>
      <c r="H85" s="9">
        <f>ROUNDDOWN('расстояние 1110'!G23*'тариф 1110'!$C$114,0)</f>
        <v>616</v>
      </c>
      <c r="I85" s="14">
        <f>ROUNDDOWN('расстояние 1110'!H23*'тариф 1110'!$C$114,0)</f>
        <v>573</v>
      </c>
      <c r="J85" s="9">
        <f>ROUNDDOWN('расстояние 1110'!I23*'тариф 1110'!$C$114,0)</f>
        <v>518</v>
      </c>
      <c r="K85" s="14">
        <f>ROUNDDOWN('расстояние 1110'!J23*'тариф 1110'!$C$114,0)</f>
        <v>493</v>
      </c>
      <c r="L85" s="9">
        <f>ROUNDDOWN('расстояние 1110'!K23*'тариф 1110'!$C$114,0)</f>
        <v>471</v>
      </c>
      <c r="M85" s="14">
        <f>ROUNDDOWN('расстояние 1110'!L23*'тариф 1110'!$C$114,0)</f>
        <v>370</v>
      </c>
      <c r="N85" s="9">
        <f>ROUNDDOWN('расстояние 1110'!M23*'тариф 1110'!$C$114,0)</f>
        <v>354</v>
      </c>
      <c r="O85" s="14">
        <f>ROUNDDOWN('расстояние 1110'!N23*'тариф 1110'!$C$114,0)</f>
        <v>345</v>
      </c>
      <c r="P85" s="9">
        <f>ROUNDDOWN('расстояние 1110'!O23*'тариф 1110'!$C$114,0)</f>
        <v>229</v>
      </c>
      <c r="Q85" s="9">
        <f>ROUNDDOWN('расстояние 1110'!P23*'тариф 1110'!$C$114,0)</f>
        <v>165</v>
      </c>
      <c r="R85" s="12">
        <f>ROUNDDOWN('расстояние 1110'!Q23*'тариф 1110'!$C$114,0)</f>
        <v>124</v>
      </c>
      <c r="S85" s="12">
        <f>ROUNDDOWN('расстояние 1110'!R23*'тариф 1110'!$C$114,0)</f>
        <v>82</v>
      </c>
      <c r="T85" s="12">
        <f>ROUNDDOWN('расстояние 1110'!S23*'тариф 1110'!$C$114,0)</f>
        <v>67</v>
      </c>
      <c r="U85" s="12">
        <f>ROUNDDOWN('расстояние 1110'!T23*'тариф 1110'!$C$114,0)</f>
        <v>56</v>
      </c>
      <c r="V85" s="12">
        <f>ROUNDDOWN('расстояние 1110'!U23*'тариф 1110'!$C$114,0)</f>
        <v>21</v>
      </c>
      <c r="W85" s="6" t="str">
        <f>'расстояние 1110'!V23</f>
        <v>г.Югорск ЖДВ</v>
      </c>
    </row>
    <row r="86" spans="1:30" s="6" customFormat="1" x14ac:dyDescent="0.2">
      <c r="A86" s="8" t="s">
        <v>23</v>
      </c>
      <c r="B86" s="11">
        <f t="shared" ref="B86:V86" si="54">ROUND(B85*$J$5,0)</f>
        <v>1094</v>
      </c>
      <c r="C86" s="15">
        <f t="shared" si="54"/>
        <v>850</v>
      </c>
      <c r="D86" s="11">
        <f t="shared" si="54"/>
        <v>672</v>
      </c>
      <c r="E86" s="17">
        <f t="shared" si="54"/>
        <v>639</v>
      </c>
      <c r="F86" s="11">
        <f t="shared" si="54"/>
        <v>572</v>
      </c>
      <c r="G86" s="17">
        <f t="shared" si="54"/>
        <v>516</v>
      </c>
      <c r="H86" s="11">
        <f t="shared" si="54"/>
        <v>493</v>
      </c>
      <c r="I86" s="17">
        <f t="shared" si="54"/>
        <v>458</v>
      </c>
      <c r="J86" s="11">
        <f t="shared" si="54"/>
        <v>414</v>
      </c>
      <c r="K86" s="17">
        <f t="shared" si="54"/>
        <v>394</v>
      </c>
      <c r="L86" s="11">
        <f t="shared" si="54"/>
        <v>377</v>
      </c>
      <c r="M86" s="17">
        <f t="shared" si="54"/>
        <v>296</v>
      </c>
      <c r="N86" s="11">
        <f t="shared" si="54"/>
        <v>283</v>
      </c>
      <c r="O86" s="17">
        <f t="shared" si="54"/>
        <v>276</v>
      </c>
      <c r="P86" s="11">
        <f t="shared" si="54"/>
        <v>183</v>
      </c>
      <c r="Q86" s="11">
        <f t="shared" si="54"/>
        <v>132</v>
      </c>
      <c r="R86" s="11">
        <f t="shared" si="54"/>
        <v>99</v>
      </c>
      <c r="S86" s="11">
        <f t="shared" si="54"/>
        <v>66</v>
      </c>
      <c r="T86" s="11">
        <f t="shared" si="54"/>
        <v>54</v>
      </c>
      <c r="U86" s="11">
        <f t="shared" si="54"/>
        <v>45</v>
      </c>
      <c r="V86" s="11">
        <f t="shared" si="54"/>
        <v>17</v>
      </c>
    </row>
    <row r="87" spans="1:30" s="6" customFormat="1" x14ac:dyDescent="0.2">
      <c r="A87" s="8" t="s">
        <v>24</v>
      </c>
      <c r="B87" s="11">
        <f t="shared" ref="B87:V87" si="55">B85*$J$6</f>
        <v>684</v>
      </c>
      <c r="C87" s="15">
        <f t="shared" si="55"/>
        <v>531.5</v>
      </c>
      <c r="D87" s="11">
        <f t="shared" si="55"/>
        <v>420</v>
      </c>
      <c r="E87" s="17">
        <f t="shared" si="55"/>
        <v>399.5</v>
      </c>
      <c r="F87" s="11">
        <f t="shared" si="55"/>
        <v>357.5</v>
      </c>
      <c r="G87" s="17">
        <f t="shared" si="55"/>
        <v>322.5</v>
      </c>
      <c r="H87" s="11">
        <f t="shared" si="55"/>
        <v>308</v>
      </c>
      <c r="I87" s="17">
        <f t="shared" si="55"/>
        <v>286.5</v>
      </c>
      <c r="J87" s="11">
        <f t="shared" si="55"/>
        <v>259</v>
      </c>
      <c r="K87" s="17">
        <f t="shared" si="55"/>
        <v>246.5</v>
      </c>
      <c r="L87" s="11">
        <f t="shared" si="55"/>
        <v>235.5</v>
      </c>
      <c r="M87" s="17">
        <f t="shared" si="55"/>
        <v>185</v>
      </c>
      <c r="N87" s="11">
        <f t="shared" si="55"/>
        <v>177</v>
      </c>
      <c r="O87" s="17">
        <f t="shared" si="55"/>
        <v>172.5</v>
      </c>
      <c r="P87" s="11">
        <f t="shared" si="55"/>
        <v>114.5</v>
      </c>
      <c r="Q87" s="11">
        <f t="shared" si="55"/>
        <v>82.5</v>
      </c>
      <c r="R87" s="11">
        <f t="shared" si="55"/>
        <v>62</v>
      </c>
      <c r="S87" s="11">
        <f t="shared" si="55"/>
        <v>41</v>
      </c>
      <c r="T87" s="11">
        <f t="shared" si="55"/>
        <v>33.5</v>
      </c>
      <c r="U87" s="11">
        <f t="shared" si="55"/>
        <v>28</v>
      </c>
      <c r="V87" s="11">
        <f t="shared" si="55"/>
        <v>10.5</v>
      </c>
    </row>
    <row r="88" spans="1:30" s="6" customFormat="1" x14ac:dyDescent="0.2">
      <c r="A88" s="8" t="s">
        <v>25</v>
      </c>
      <c r="B88" s="11">
        <f t="shared" ref="B88:V88" si="56">ROUND(B85*$J$7,0)</f>
        <v>274</v>
      </c>
      <c r="C88" s="15">
        <f t="shared" si="56"/>
        <v>213</v>
      </c>
      <c r="D88" s="11">
        <f t="shared" si="56"/>
        <v>168</v>
      </c>
      <c r="E88" s="17">
        <f t="shared" si="56"/>
        <v>160</v>
      </c>
      <c r="F88" s="11">
        <f t="shared" si="56"/>
        <v>143</v>
      </c>
      <c r="G88" s="17">
        <f t="shared" si="56"/>
        <v>129</v>
      </c>
      <c r="H88" s="11">
        <f t="shared" si="56"/>
        <v>123</v>
      </c>
      <c r="I88" s="17">
        <f t="shared" si="56"/>
        <v>115</v>
      </c>
      <c r="J88" s="11">
        <f t="shared" si="56"/>
        <v>104</v>
      </c>
      <c r="K88" s="17">
        <f t="shared" si="56"/>
        <v>99</v>
      </c>
      <c r="L88" s="11">
        <f t="shared" si="56"/>
        <v>94</v>
      </c>
      <c r="M88" s="17">
        <f t="shared" si="56"/>
        <v>74</v>
      </c>
      <c r="N88" s="11">
        <f t="shared" si="56"/>
        <v>71</v>
      </c>
      <c r="O88" s="17">
        <f t="shared" si="56"/>
        <v>69</v>
      </c>
      <c r="P88" s="11">
        <f t="shared" si="56"/>
        <v>46</v>
      </c>
      <c r="Q88" s="11">
        <f t="shared" si="56"/>
        <v>33</v>
      </c>
      <c r="R88" s="11">
        <f t="shared" si="56"/>
        <v>25</v>
      </c>
      <c r="S88" s="11">
        <f t="shared" si="56"/>
        <v>16</v>
      </c>
      <c r="T88" s="11">
        <f t="shared" si="56"/>
        <v>13</v>
      </c>
      <c r="U88" s="11">
        <f t="shared" si="56"/>
        <v>11</v>
      </c>
      <c r="V88" s="11">
        <f t="shared" si="56"/>
        <v>4</v>
      </c>
    </row>
    <row r="89" spans="1:30" s="6" customFormat="1" x14ac:dyDescent="0.2">
      <c r="A89" s="8" t="s">
        <v>22</v>
      </c>
      <c r="B89" s="9">
        <f>ROUNDDOWN('расстояние 1110'!A24*'тариф 1110'!$C$114,0)</f>
        <v>1394</v>
      </c>
      <c r="C89" s="14">
        <f>ROUNDDOWN('расстояние 1110'!B24*'тариф 1110'!$C$114,0)</f>
        <v>1090</v>
      </c>
      <c r="D89" s="9">
        <f>ROUNDDOWN('расстояние 1110'!C24*'тариф 1110'!$C$114,0)</f>
        <v>866</v>
      </c>
      <c r="E89" s="14">
        <f>ROUNDDOWN('расстояние 1110'!D24*'тариф 1110'!$C$114,0)</f>
        <v>826</v>
      </c>
      <c r="F89" s="9">
        <f>ROUNDDOWN('расстояние 1110'!E24*'тариф 1110'!$C$114,0)</f>
        <v>741</v>
      </c>
      <c r="G89" s="14">
        <f>ROUNDDOWN('расстояние 1110'!F24*'тариф 1110'!$C$114,0)</f>
        <v>671</v>
      </c>
      <c r="H89" s="9">
        <f>ROUNDDOWN('расстояние 1110'!G24*'тариф 1110'!$C$114,0)</f>
        <v>642</v>
      </c>
      <c r="I89" s="14">
        <f>ROUNDDOWN('расстояние 1110'!H24*'тариф 1110'!$C$114,0)</f>
        <v>599</v>
      </c>
      <c r="J89" s="9">
        <f>ROUNDDOWN('расстояние 1110'!I24*'тариф 1110'!$C$114,0)</f>
        <v>544</v>
      </c>
      <c r="K89" s="14">
        <f>ROUNDDOWN('расстояние 1110'!J24*'тариф 1110'!$C$114,0)</f>
        <v>519</v>
      </c>
      <c r="L89" s="9">
        <f>ROUNDDOWN('расстояние 1110'!K24*'тариф 1110'!$C$114,0)</f>
        <v>497</v>
      </c>
      <c r="M89" s="14">
        <f>ROUNDDOWN('расстояние 1110'!L24*'тариф 1110'!$C$114,0)</f>
        <v>396</v>
      </c>
      <c r="N89" s="9">
        <f>ROUNDDOWN('расстояние 1110'!M24*'тариф 1110'!$C$114,0)</f>
        <v>381</v>
      </c>
      <c r="O89" s="14">
        <f>ROUNDDOWN('расстояние 1110'!N24*'тариф 1110'!$C$114,0)</f>
        <v>371</v>
      </c>
      <c r="P89" s="9">
        <f>ROUNDDOWN('расстояние 1110'!O24*'тариф 1110'!$C$114,0)</f>
        <v>255</v>
      </c>
      <c r="Q89" s="9">
        <f>ROUNDDOWN('расстояние 1110'!P24*'тариф 1110'!$C$114,0)</f>
        <v>191</v>
      </c>
      <c r="R89" s="12">
        <f>ROUNDDOWN('расстояние 1110'!Q24*'тариф 1110'!$C$114,0)</f>
        <v>150</v>
      </c>
      <c r="S89" s="12">
        <f>ROUNDDOWN('расстояние 1110'!R24*'тариф 1110'!$C$114,0)</f>
        <v>108</v>
      </c>
      <c r="T89" s="12">
        <f>ROUNDDOWN('расстояние 1110'!S24*'тариф 1110'!$C$114,0)</f>
        <v>93</v>
      </c>
      <c r="U89" s="12">
        <f>ROUNDDOWN('расстояние 1110'!T24*'тариф 1110'!$C$114,0)</f>
        <v>82</v>
      </c>
      <c r="V89" s="12">
        <f>ROUNDDOWN('расстояние 1110'!U24*'тариф 1110'!$C$114,0)</f>
        <v>47</v>
      </c>
      <c r="W89" s="12">
        <f>ROUNDDOWN('расстояние 1110'!V24*'тариф 1110'!$C$114,0)</f>
        <v>26</v>
      </c>
      <c r="X89" s="6" t="str">
        <f>'расстояние 1110'!W24</f>
        <v>г.Советский ЖДВ</v>
      </c>
    </row>
    <row r="90" spans="1:30" s="6" customFormat="1" x14ac:dyDescent="0.2">
      <c r="A90" s="8" t="s">
        <v>23</v>
      </c>
      <c r="B90" s="11">
        <f t="shared" ref="B90:W90" si="57">ROUND(B89*$J$5,0)</f>
        <v>1115</v>
      </c>
      <c r="C90" s="15">
        <f t="shared" si="57"/>
        <v>872</v>
      </c>
      <c r="D90" s="11">
        <f t="shared" si="57"/>
        <v>693</v>
      </c>
      <c r="E90" s="17">
        <f t="shared" si="57"/>
        <v>661</v>
      </c>
      <c r="F90" s="11">
        <f t="shared" si="57"/>
        <v>593</v>
      </c>
      <c r="G90" s="17">
        <f t="shared" si="57"/>
        <v>537</v>
      </c>
      <c r="H90" s="11">
        <f t="shared" si="57"/>
        <v>514</v>
      </c>
      <c r="I90" s="17">
        <f t="shared" si="57"/>
        <v>479</v>
      </c>
      <c r="J90" s="11">
        <f t="shared" si="57"/>
        <v>435</v>
      </c>
      <c r="K90" s="17">
        <f t="shared" si="57"/>
        <v>415</v>
      </c>
      <c r="L90" s="11">
        <f t="shared" si="57"/>
        <v>398</v>
      </c>
      <c r="M90" s="17">
        <f t="shared" si="57"/>
        <v>317</v>
      </c>
      <c r="N90" s="11">
        <f t="shared" si="57"/>
        <v>305</v>
      </c>
      <c r="O90" s="17">
        <f t="shared" si="57"/>
        <v>297</v>
      </c>
      <c r="P90" s="11">
        <f t="shared" si="57"/>
        <v>204</v>
      </c>
      <c r="Q90" s="11">
        <f t="shared" si="57"/>
        <v>153</v>
      </c>
      <c r="R90" s="11">
        <f t="shared" si="57"/>
        <v>120</v>
      </c>
      <c r="S90" s="11">
        <f t="shared" si="57"/>
        <v>86</v>
      </c>
      <c r="T90" s="11">
        <f t="shared" si="57"/>
        <v>74</v>
      </c>
      <c r="U90" s="11">
        <f t="shared" si="57"/>
        <v>66</v>
      </c>
      <c r="V90" s="11">
        <f t="shared" si="57"/>
        <v>38</v>
      </c>
      <c r="W90" s="11">
        <f t="shared" si="57"/>
        <v>21</v>
      </c>
    </row>
    <row r="91" spans="1:30" s="6" customFormat="1" x14ac:dyDescent="0.2">
      <c r="A91" s="8" t="s">
        <v>24</v>
      </c>
      <c r="B91" s="11">
        <f t="shared" ref="B91:W91" si="58">B89*$J$6</f>
        <v>697</v>
      </c>
      <c r="C91" s="15">
        <f t="shared" si="58"/>
        <v>545</v>
      </c>
      <c r="D91" s="11">
        <f t="shared" si="58"/>
        <v>433</v>
      </c>
      <c r="E91" s="17">
        <f t="shared" si="58"/>
        <v>413</v>
      </c>
      <c r="F91" s="11">
        <f t="shared" si="58"/>
        <v>370.5</v>
      </c>
      <c r="G91" s="17">
        <f t="shared" si="58"/>
        <v>335.5</v>
      </c>
      <c r="H91" s="11">
        <f t="shared" si="58"/>
        <v>321</v>
      </c>
      <c r="I91" s="17">
        <f t="shared" si="58"/>
        <v>299.5</v>
      </c>
      <c r="J91" s="11">
        <f t="shared" si="58"/>
        <v>272</v>
      </c>
      <c r="K91" s="17">
        <f t="shared" si="58"/>
        <v>259.5</v>
      </c>
      <c r="L91" s="11">
        <f t="shared" si="58"/>
        <v>248.5</v>
      </c>
      <c r="M91" s="17">
        <f t="shared" si="58"/>
        <v>198</v>
      </c>
      <c r="N91" s="11">
        <f t="shared" si="58"/>
        <v>190.5</v>
      </c>
      <c r="O91" s="17">
        <f t="shared" si="58"/>
        <v>185.5</v>
      </c>
      <c r="P91" s="11">
        <f t="shared" si="58"/>
        <v>127.5</v>
      </c>
      <c r="Q91" s="11">
        <f t="shared" si="58"/>
        <v>95.5</v>
      </c>
      <c r="R91" s="11">
        <f t="shared" si="58"/>
        <v>75</v>
      </c>
      <c r="S91" s="11">
        <f t="shared" si="58"/>
        <v>54</v>
      </c>
      <c r="T91" s="11">
        <f t="shared" si="58"/>
        <v>46.5</v>
      </c>
      <c r="U91" s="11">
        <f t="shared" si="58"/>
        <v>41</v>
      </c>
      <c r="V91" s="11">
        <f t="shared" si="58"/>
        <v>23.5</v>
      </c>
      <c r="W91" s="11">
        <f t="shared" si="58"/>
        <v>13</v>
      </c>
    </row>
    <row r="92" spans="1:30" s="6" customFormat="1" x14ac:dyDescent="0.2">
      <c r="A92" s="8" t="s">
        <v>25</v>
      </c>
      <c r="B92" s="11">
        <f t="shared" ref="B92:W92" si="59">ROUND(B89*$J$7,0)</f>
        <v>279</v>
      </c>
      <c r="C92" s="15">
        <f t="shared" si="59"/>
        <v>218</v>
      </c>
      <c r="D92" s="11">
        <f t="shared" si="59"/>
        <v>173</v>
      </c>
      <c r="E92" s="17">
        <f t="shared" si="59"/>
        <v>165</v>
      </c>
      <c r="F92" s="11">
        <f t="shared" si="59"/>
        <v>148</v>
      </c>
      <c r="G92" s="17">
        <f t="shared" si="59"/>
        <v>134</v>
      </c>
      <c r="H92" s="11">
        <f t="shared" si="59"/>
        <v>128</v>
      </c>
      <c r="I92" s="17">
        <f t="shared" si="59"/>
        <v>120</v>
      </c>
      <c r="J92" s="11">
        <f t="shared" si="59"/>
        <v>109</v>
      </c>
      <c r="K92" s="17">
        <f t="shared" si="59"/>
        <v>104</v>
      </c>
      <c r="L92" s="11">
        <f t="shared" si="59"/>
        <v>99</v>
      </c>
      <c r="M92" s="17">
        <f t="shared" si="59"/>
        <v>79</v>
      </c>
      <c r="N92" s="11">
        <f t="shared" si="59"/>
        <v>76</v>
      </c>
      <c r="O92" s="17">
        <f t="shared" si="59"/>
        <v>74</v>
      </c>
      <c r="P92" s="11">
        <f t="shared" si="59"/>
        <v>51</v>
      </c>
      <c r="Q92" s="11">
        <f t="shared" si="59"/>
        <v>38</v>
      </c>
      <c r="R92" s="11">
        <f t="shared" si="59"/>
        <v>30</v>
      </c>
      <c r="S92" s="11">
        <f t="shared" si="59"/>
        <v>22</v>
      </c>
      <c r="T92" s="11">
        <f t="shared" si="59"/>
        <v>19</v>
      </c>
      <c r="U92" s="11">
        <f t="shared" si="59"/>
        <v>16</v>
      </c>
      <c r="V92" s="11">
        <f t="shared" si="59"/>
        <v>9</v>
      </c>
      <c r="W92" s="11">
        <f t="shared" si="59"/>
        <v>5</v>
      </c>
    </row>
    <row r="93" spans="1:30" s="6" customFormat="1" x14ac:dyDescent="0.2">
      <c r="A93" s="8" t="s">
        <v>22</v>
      </c>
      <c r="B93" s="9">
        <f>ROUNDDOWN('расстояние 1110'!A25*'тариф 1110'!$C$114,0)</f>
        <v>1719</v>
      </c>
      <c r="C93" s="9">
        <f>ROUNDDOWN('расстояние 1110'!B25*'тариф 1110'!$C$114,0)</f>
        <v>1415</v>
      </c>
      <c r="D93" s="9">
        <f>ROUNDDOWN('расстояние 1110'!C25*'тариф 1110'!$C$114,0)</f>
        <v>1192</v>
      </c>
      <c r="E93" s="9">
        <f>ROUNDDOWN('расстояние 1110'!D25*'тариф 1110'!$C$114,0)</f>
        <v>1151</v>
      </c>
      <c r="F93" s="9">
        <f>ROUNDDOWN('расстояние 1110'!E25*'тариф 1110'!$C$114,0)</f>
        <v>1067</v>
      </c>
      <c r="G93" s="9">
        <f>ROUNDDOWN('расстояние 1110'!F25*'тариф 1110'!$C$114,0)</f>
        <v>997</v>
      </c>
      <c r="H93" s="9">
        <f>ROUNDDOWN('расстояние 1110'!G25*'тариф 1110'!$C$114,0)</f>
        <v>968</v>
      </c>
      <c r="I93" s="9">
        <f>ROUNDDOWN('расстояние 1110'!H25*'тариф 1110'!$C$114,0)</f>
        <v>925</v>
      </c>
      <c r="J93" s="9">
        <f>ROUNDDOWN('расстояние 1110'!I25*'тариф 1110'!$C$114,0)</f>
        <v>869</v>
      </c>
      <c r="K93" s="9">
        <f>ROUNDDOWN('расстояние 1110'!J25*'тариф 1110'!$C$114,0)</f>
        <v>844</v>
      </c>
      <c r="L93" s="9">
        <f>ROUNDDOWN('расстояние 1110'!K25*'тариф 1110'!$C$114,0)</f>
        <v>822</v>
      </c>
      <c r="M93" s="9">
        <f>ROUNDDOWN('расстояние 1110'!L25*'тариф 1110'!$C$114,0)</f>
        <v>722</v>
      </c>
      <c r="N93" s="9">
        <f>ROUNDDOWN('расстояние 1110'!M25*'тариф 1110'!$C$114,0)</f>
        <v>706</v>
      </c>
      <c r="O93" s="9">
        <f>ROUNDDOWN('расстояние 1110'!N25*'тариф 1110'!$C$114,0)</f>
        <v>697</v>
      </c>
      <c r="P93" s="9">
        <f>ROUNDDOWN('расстояние 1110'!O25*'тариф 1110'!$C$114,0)</f>
        <v>580</v>
      </c>
      <c r="Q93" s="9">
        <f>ROUNDDOWN('расстояние 1110'!P25*'тариф 1110'!$C$114,0)</f>
        <v>517</v>
      </c>
      <c r="R93" s="9">
        <f>ROUNDDOWN('расстояние 1110'!Q25*'тариф 1110'!$C$114,0)</f>
        <v>476</v>
      </c>
      <c r="S93" s="9">
        <f>ROUNDDOWN('расстояние 1110'!R25*'тариф 1110'!$C$114,0)</f>
        <v>434</v>
      </c>
      <c r="T93" s="9">
        <f>ROUNDDOWN('расстояние 1110'!S25*'тариф 1110'!$C$114,0)</f>
        <v>419</v>
      </c>
      <c r="U93" s="9">
        <f>ROUNDDOWN('расстояние 1110'!T25*'тариф 1110'!$C$114,0)</f>
        <v>408</v>
      </c>
      <c r="V93" s="9">
        <f>ROUNDDOWN('расстояние 1110'!U25*'тариф 1110'!$C$114,0)</f>
        <v>373</v>
      </c>
      <c r="W93" s="9">
        <f>ROUNDDOWN('расстояние 1110'!V25*'тариф 1110'!$C$114,0)</f>
        <v>351</v>
      </c>
      <c r="X93" s="9">
        <f>ROUNDDOWN('расстояние 1110'!W25*'тариф 1110'!$C$114,0)</f>
        <v>325</v>
      </c>
      <c r="Y93" s="8" t="str">
        <f>'расстояние 1110'!X25</f>
        <v>пов.п.Талинка п-п</v>
      </c>
      <c r="Z93" s="8"/>
      <c r="AA93" s="8"/>
      <c r="AB93" s="8"/>
      <c r="AC93" s="8"/>
      <c r="AD93" s="8"/>
    </row>
    <row r="94" spans="1:30" s="6" customFormat="1" x14ac:dyDescent="0.2">
      <c r="A94" s="8" t="s">
        <v>23</v>
      </c>
      <c r="B94" s="11">
        <f t="shared" ref="B94" si="60">ROUND(B93*$J$5,0)</f>
        <v>1375</v>
      </c>
      <c r="C94" s="11">
        <f t="shared" ref="C94" si="61">ROUND(C93*$J$5,0)</f>
        <v>1132</v>
      </c>
      <c r="D94" s="11">
        <f t="shared" ref="D94" si="62">ROUND(D93*$J$5,0)</f>
        <v>954</v>
      </c>
      <c r="E94" s="11">
        <f t="shared" ref="E94" si="63">ROUND(E93*$J$5,0)</f>
        <v>921</v>
      </c>
      <c r="F94" s="11">
        <f t="shared" ref="F94" si="64">ROUND(F93*$J$5,0)</f>
        <v>854</v>
      </c>
      <c r="G94" s="11">
        <f t="shared" ref="G94" si="65">ROUND(G93*$J$5,0)</f>
        <v>798</v>
      </c>
      <c r="H94" s="11">
        <f t="shared" ref="H94" si="66">ROUND(H93*$J$5,0)</f>
        <v>774</v>
      </c>
      <c r="I94" s="11">
        <f t="shared" ref="I94" si="67">ROUND(I93*$J$5,0)</f>
        <v>740</v>
      </c>
      <c r="J94" s="11">
        <f t="shared" ref="J94" si="68">ROUND(J93*$J$5,0)</f>
        <v>695</v>
      </c>
      <c r="K94" s="11">
        <f t="shared" ref="K94" si="69">ROUND(K93*$J$5,0)</f>
        <v>675</v>
      </c>
      <c r="L94" s="11">
        <f t="shared" ref="L94" si="70">ROUND(L93*$J$5,0)</f>
        <v>658</v>
      </c>
      <c r="M94" s="11">
        <f t="shared" ref="M94" si="71">ROUND(M93*$J$5,0)</f>
        <v>578</v>
      </c>
      <c r="N94" s="11">
        <f t="shared" ref="N94" si="72">ROUND(N93*$J$5,0)</f>
        <v>565</v>
      </c>
      <c r="O94" s="11">
        <f t="shared" ref="O94" si="73">ROUND(O93*$J$5,0)</f>
        <v>558</v>
      </c>
      <c r="P94" s="11">
        <f t="shared" ref="P94" si="74">ROUND(P93*$J$5,0)</f>
        <v>464</v>
      </c>
      <c r="Q94" s="11">
        <f t="shared" ref="Q94" si="75">ROUND(Q93*$J$5,0)</f>
        <v>414</v>
      </c>
      <c r="R94" s="11">
        <f t="shared" ref="R94" si="76">ROUND(R93*$J$5,0)</f>
        <v>381</v>
      </c>
      <c r="S94" s="11">
        <f t="shared" ref="S94" si="77">ROUND(S93*$J$5,0)</f>
        <v>347</v>
      </c>
      <c r="T94" s="11">
        <f t="shared" ref="T94" si="78">ROUND(T93*$J$5,0)</f>
        <v>335</v>
      </c>
      <c r="U94" s="11">
        <f t="shared" ref="U94" si="79">ROUND(U93*$J$5,0)</f>
        <v>326</v>
      </c>
      <c r="V94" s="11">
        <f t="shared" ref="V94" si="80">ROUND(V93*$J$5,0)</f>
        <v>298</v>
      </c>
      <c r="W94" s="11">
        <f t="shared" ref="W94" si="81">ROUND(W93*$J$5,0)</f>
        <v>281</v>
      </c>
      <c r="X94" s="11">
        <f t="shared" ref="X94" si="82">ROUND(X93*$J$5,0)</f>
        <v>260</v>
      </c>
      <c r="Y94" s="8"/>
      <c r="Z94" s="8"/>
      <c r="AA94" s="8"/>
      <c r="AB94" s="8"/>
      <c r="AC94" s="8"/>
      <c r="AD94" s="8"/>
    </row>
    <row r="95" spans="1:30" s="6" customFormat="1" x14ac:dyDescent="0.2">
      <c r="A95" s="8" t="s">
        <v>24</v>
      </c>
      <c r="B95" s="11">
        <f t="shared" ref="B95:J95" si="83">B93*$J$6</f>
        <v>859.5</v>
      </c>
      <c r="C95" s="11">
        <f t="shared" si="83"/>
        <v>707.5</v>
      </c>
      <c r="D95" s="11">
        <f t="shared" si="83"/>
        <v>596</v>
      </c>
      <c r="E95" s="11">
        <f t="shared" si="83"/>
        <v>575.5</v>
      </c>
      <c r="F95" s="11">
        <f t="shared" si="83"/>
        <v>533.5</v>
      </c>
      <c r="G95" s="11">
        <f t="shared" si="83"/>
        <v>498.5</v>
      </c>
      <c r="H95" s="11">
        <f t="shared" si="83"/>
        <v>484</v>
      </c>
      <c r="I95" s="11">
        <f t="shared" si="83"/>
        <v>462.5</v>
      </c>
      <c r="J95" s="11">
        <f t="shared" si="83"/>
        <v>434.5</v>
      </c>
      <c r="K95" s="11">
        <f t="shared" ref="K95:X95" si="84">K93*$J$6</f>
        <v>422</v>
      </c>
      <c r="L95" s="11">
        <f t="shared" si="84"/>
        <v>411</v>
      </c>
      <c r="M95" s="11">
        <f t="shared" si="84"/>
        <v>361</v>
      </c>
      <c r="N95" s="11">
        <f t="shared" si="84"/>
        <v>353</v>
      </c>
      <c r="O95" s="11">
        <f t="shared" si="84"/>
        <v>348.5</v>
      </c>
      <c r="P95" s="11">
        <f t="shared" si="84"/>
        <v>290</v>
      </c>
      <c r="Q95" s="11">
        <f t="shared" si="84"/>
        <v>258.5</v>
      </c>
      <c r="R95" s="11">
        <f t="shared" si="84"/>
        <v>238</v>
      </c>
      <c r="S95" s="11">
        <f t="shared" si="84"/>
        <v>217</v>
      </c>
      <c r="T95" s="11">
        <f t="shared" si="84"/>
        <v>209.5</v>
      </c>
      <c r="U95" s="11">
        <f t="shared" si="84"/>
        <v>204</v>
      </c>
      <c r="V95" s="11">
        <f t="shared" si="84"/>
        <v>186.5</v>
      </c>
      <c r="W95" s="11">
        <f t="shared" si="84"/>
        <v>175.5</v>
      </c>
      <c r="X95" s="11">
        <f t="shared" si="84"/>
        <v>162.5</v>
      </c>
      <c r="Y95" s="8"/>
      <c r="Z95" s="8"/>
      <c r="AA95" s="8"/>
      <c r="AB95" s="8"/>
      <c r="AC95" s="8"/>
      <c r="AD95" s="8"/>
    </row>
    <row r="96" spans="1:30" s="6" customFormat="1" x14ac:dyDescent="0.2">
      <c r="A96" s="8" t="s">
        <v>25</v>
      </c>
      <c r="B96" s="18">
        <f t="shared" ref="B96:J96" si="85">ROUND(B93*$J$7,0)</f>
        <v>344</v>
      </c>
      <c r="C96" s="18">
        <f t="shared" si="85"/>
        <v>283</v>
      </c>
      <c r="D96" s="18">
        <f t="shared" si="85"/>
        <v>238</v>
      </c>
      <c r="E96" s="18">
        <f t="shared" si="85"/>
        <v>230</v>
      </c>
      <c r="F96" s="18">
        <f t="shared" si="85"/>
        <v>213</v>
      </c>
      <c r="G96" s="18">
        <f t="shared" si="85"/>
        <v>199</v>
      </c>
      <c r="H96" s="18">
        <f t="shared" si="85"/>
        <v>194</v>
      </c>
      <c r="I96" s="18">
        <f t="shared" si="85"/>
        <v>185</v>
      </c>
      <c r="J96" s="18">
        <f t="shared" si="85"/>
        <v>174</v>
      </c>
      <c r="K96" s="18">
        <f t="shared" ref="K96:X96" si="86">ROUND(K93*$J$7,0)</f>
        <v>169</v>
      </c>
      <c r="L96" s="18">
        <f t="shared" si="86"/>
        <v>164</v>
      </c>
      <c r="M96" s="18">
        <f t="shared" si="86"/>
        <v>144</v>
      </c>
      <c r="N96" s="18">
        <f t="shared" si="86"/>
        <v>141</v>
      </c>
      <c r="O96" s="18">
        <f t="shared" si="86"/>
        <v>139</v>
      </c>
      <c r="P96" s="18">
        <f t="shared" si="86"/>
        <v>116</v>
      </c>
      <c r="Q96" s="18">
        <f t="shared" si="86"/>
        <v>103</v>
      </c>
      <c r="R96" s="18">
        <f t="shared" si="86"/>
        <v>95</v>
      </c>
      <c r="S96" s="18">
        <f t="shared" si="86"/>
        <v>87</v>
      </c>
      <c r="T96" s="18">
        <f t="shared" si="86"/>
        <v>84</v>
      </c>
      <c r="U96" s="18">
        <f t="shared" si="86"/>
        <v>82</v>
      </c>
      <c r="V96" s="18">
        <f t="shared" si="86"/>
        <v>75</v>
      </c>
      <c r="W96" s="18">
        <f t="shared" si="86"/>
        <v>70</v>
      </c>
      <c r="X96" s="18">
        <f t="shared" si="86"/>
        <v>65</v>
      </c>
      <c r="Y96" s="8"/>
      <c r="Z96" s="8"/>
      <c r="AA96" s="8"/>
      <c r="AB96" s="8"/>
      <c r="AC96" s="8"/>
      <c r="AD96" s="8"/>
    </row>
    <row r="97" spans="1:30" s="6" customFormat="1" x14ac:dyDescent="0.2">
      <c r="A97" s="8" t="s">
        <v>22</v>
      </c>
      <c r="B97" s="11">
        <f>ROUNDDOWN('расстояние 1110'!A26*'тариф 1110'!$C$114,0)</f>
        <v>1736</v>
      </c>
      <c r="C97" s="11">
        <f>ROUNDDOWN('расстояние 1110'!B26*'тариф 1110'!$C$114,0)</f>
        <v>1432</v>
      </c>
      <c r="D97" s="11">
        <f>ROUNDDOWN('расстояние 1110'!C26*'тариф 1110'!$C$114,0)</f>
        <v>1209</v>
      </c>
      <c r="E97" s="11">
        <f>ROUNDDOWN('расстояние 1110'!D26*'тариф 1110'!$C$114,0)</f>
        <v>1168</v>
      </c>
      <c r="F97" s="11">
        <f>ROUNDDOWN('расстояние 1110'!E26*'тариф 1110'!$C$114,0)</f>
        <v>1084</v>
      </c>
      <c r="G97" s="11">
        <f>ROUNDDOWN('расстояние 1110'!F26*'тариф 1110'!$C$114,0)</f>
        <v>1014</v>
      </c>
      <c r="H97" s="11">
        <f>ROUNDDOWN('расстояние 1110'!G26*'тариф 1110'!$C$114,0)</f>
        <v>985</v>
      </c>
      <c r="I97" s="11">
        <f>ROUNDDOWN('расстояние 1110'!H26*'тариф 1110'!$C$114,0)</f>
        <v>942</v>
      </c>
      <c r="J97" s="11">
        <f>ROUNDDOWN('расстояние 1110'!I26*'тариф 1110'!$C$114,0)</f>
        <v>886</v>
      </c>
      <c r="K97" s="11">
        <f>ROUNDDOWN('расстояние 1110'!J26*'тариф 1110'!$C$114,0)</f>
        <v>861</v>
      </c>
      <c r="L97" s="11">
        <f>ROUNDDOWN('расстояние 1110'!K26*'тариф 1110'!$C$114,0)</f>
        <v>839</v>
      </c>
      <c r="M97" s="11">
        <f>ROUNDDOWN('расстояние 1110'!L26*'тариф 1110'!$C$114,0)</f>
        <v>739</v>
      </c>
      <c r="N97" s="11">
        <f>ROUNDDOWN('расстояние 1110'!M26*'тариф 1110'!$C$114,0)</f>
        <v>723</v>
      </c>
      <c r="O97" s="11">
        <f>ROUNDDOWN('расстояние 1110'!N26*'тариф 1110'!$C$114,0)</f>
        <v>714</v>
      </c>
      <c r="P97" s="11">
        <f>ROUNDDOWN('расстояние 1110'!O26*'тариф 1110'!$C$114,0)</f>
        <v>597</v>
      </c>
      <c r="Q97" s="11">
        <f>ROUNDDOWN('расстояние 1110'!P26*'тариф 1110'!$C$114,0)</f>
        <v>534</v>
      </c>
      <c r="R97" s="11">
        <f>ROUNDDOWN('расстояние 1110'!Q26*'тариф 1110'!$C$114,0)</f>
        <v>493</v>
      </c>
      <c r="S97" s="11">
        <f>ROUNDDOWN('расстояние 1110'!R26*'тариф 1110'!$C$114,0)</f>
        <v>451</v>
      </c>
      <c r="T97" s="11">
        <f>ROUNDDOWN('расстояние 1110'!S26*'тариф 1110'!$C$114,0)</f>
        <v>436</v>
      </c>
      <c r="U97" s="11">
        <f>ROUNDDOWN('расстояние 1110'!T26*'тариф 1110'!$C$114,0)</f>
        <v>425</v>
      </c>
      <c r="V97" s="11">
        <f>ROUNDDOWN('расстояние 1110'!U26*'тариф 1110'!$C$114,0)</f>
        <v>390</v>
      </c>
      <c r="W97" s="11">
        <f>ROUNDDOWN('расстояние 1110'!V26*'тариф 1110'!$C$114,0)</f>
        <v>368</v>
      </c>
      <c r="X97" s="11">
        <f>ROUNDDOWN('расстояние 1110'!W26*'тариф 1110'!$C$114,0)</f>
        <v>342</v>
      </c>
      <c r="Y97" s="9">
        <f>ROUNDDOWN('расстояние 1110'!X26*'тариф 1110'!$C$114,0)</f>
        <v>17</v>
      </c>
      <c r="Z97" s="8" t="str">
        <f>'расстояние 1110'!Y26</f>
        <v>Тех.ост.181 км</v>
      </c>
      <c r="AA97" s="8"/>
      <c r="AB97" s="8"/>
      <c r="AC97" s="8"/>
      <c r="AD97" s="8"/>
    </row>
    <row r="98" spans="1:30" s="6" customFormat="1" x14ac:dyDescent="0.2">
      <c r="A98" s="8" t="s">
        <v>23</v>
      </c>
      <c r="B98" s="11">
        <f t="shared" ref="B98" si="87">ROUND(B97*$J$5,0)</f>
        <v>1389</v>
      </c>
      <c r="C98" s="11">
        <f t="shared" ref="C98" si="88">ROUND(C97*$J$5,0)</f>
        <v>1146</v>
      </c>
      <c r="D98" s="11">
        <f t="shared" ref="D98" si="89">ROUND(D97*$J$5,0)</f>
        <v>967</v>
      </c>
      <c r="E98" s="11">
        <f t="shared" ref="E98" si="90">ROUND(E97*$J$5,0)</f>
        <v>934</v>
      </c>
      <c r="F98" s="11">
        <f t="shared" ref="F98" si="91">ROUND(F97*$J$5,0)</f>
        <v>867</v>
      </c>
      <c r="G98" s="11">
        <f t="shared" ref="G98" si="92">ROUND(G97*$J$5,0)</f>
        <v>811</v>
      </c>
      <c r="H98" s="11">
        <f t="shared" ref="H98" si="93">ROUND(H97*$J$5,0)</f>
        <v>788</v>
      </c>
      <c r="I98" s="11">
        <f t="shared" ref="I98" si="94">ROUND(I97*$J$5,0)</f>
        <v>754</v>
      </c>
      <c r="J98" s="11">
        <f t="shared" ref="J98" si="95">ROUND(J97*$J$5,0)</f>
        <v>709</v>
      </c>
      <c r="K98" s="11">
        <f t="shared" ref="K98" si="96">ROUND(K97*$J$5,0)</f>
        <v>689</v>
      </c>
      <c r="L98" s="11">
        <f t="shared" ref="L98" si="97">ROUND(L97*$J$5,0)</f>
        <v>671</v>
      </c>
      <c r="M98" s="11">
        <f t="shared" ref="M98" si="98">ROUND(M97*$J$5,0)</f>
        <v>591</v>
      </c>
      <c r="N98" s="11">
        <f t="shared" ref="N98" si="99">ROUND(N97*$J$5,0)</f>
        <v>578</v>
      </c>
      <c r="O98" s="11">
        <f t="shared" ref="O98" si="100">ROUND(O97*$J$5,0)</f>
        <v>571</v>
      </c>
      <c r="P98" s="11">
        <f t="shared" ref="P98" si="101">ROUND(P97*$J$5,0)</f>
        <v>478</v>
      </c>
      <c r="Q98" s="11">
        <f t="shared" ref="Q98" si="102">ROUND(Q97*$J$5,0)</f>
        <v>427</v>
      </c>
      <c r="R98" s="11">
        <f t="shared" ref="R98" si="103">ROUND(R97*$J$5,0)</f>
        <v>394</v>
      </c>
      <c r="S98" s="11">
        <f t="shared" ref="S98" si="104">ROUND(S97*$J$5,0)</f>
        <v>361</v>
      </c>
      <c r="T98" s="11">
        <f t="shared" ref="T98" si="105">ROUND(T97*$J$5,0)</f>
        <v>349</v>
      </c>
      <c r="U98" s="11">
        <f t="shared" ref="U98" si="106">ROUND(U97*$J$5,0)</f>
        <v>340</v>
      </c>
      <c r="V98" s="11">
        <f t="shared" ref="V98" si="107">ROUND(V97*$J$5,0)</f>
        <v>312</v>
      </c>
      <c r="W98" s="11">
        <f t="shared" ref="W98" si="108">ROUND(W97*$J$5,0)</f>
        <v>294</v>
      </c>
      <c r="X98" s="11">
        <f t="shared" ref="X98:Y98" si="109">ROUND(X97*$J$5,0)</f>
        <v>274</v>
      </c>
      <c r="Y98" s="11">
        <f t="shared" si="109"/>
        <v>14</v>
      </c>
      <c r="Z98" s="8"/>
      <c r="AA98" s="8"/>
      <c r="AB98" s="8"/>
      <c r="AC98" s="8"/>
      <c r="AD98" s="8"/>
    </row>
    <row r="99" spans="1:30" s="6" customFormat="1" x14ac:dyDescent="0.2">
      <c r="A99" s="8" t="s">
        <v>24</v>
      </c>
      <c r="B99" s="11">
        <f t="shared" ref="B99:J99" si="110">B97*$J$6</f>
        <v>868</v>
      </c>
      <c r="C99" s="11">
        <f t="shared" si="110"/>
        <v>716</v>
      </c>
      <c r="D99" s="11">
        <f t="shared" si="110"/>
        <v>604.5</v>
      </c>
      <c r="E99" s="11">
        <f t="shared" si="110"/>
        <v>584</v>
      </c>
      <c r="F99" s="11">
        <f t="shared" si="110"/>
        <v>542</v>
      </c>
      <c r="G99" s="11">
        <f t="shared" si="110"/>
        <v>507</v>
      </c>
      <c r="H99" s="11">
        <f t="shared" si="110"/>
        <v>492.5</v>
      </c>
      <c r="I99" s="11">
        <f t="shared" si="110"/>
        <v>471</v>
      </c>
      <c r="J99" s="11">
        <f t="shared" si="110"/>
        <v>443</v>
      </c>
      <c r="K99" s="11">
        <f t="shared" ref="K99:X99" si="111">K97*$J$6</f>
        <v>430.5</v>
      </c>
      <c r="L99" s="11">
        <f t="shared" si="111"/>
        <v>419.5</v>
      </c>
      <c r="M99" s="11">
        <f t="shared" si="111"/>
        <v>369.5</v>
      </c>
      <c r="N99" s="11">
        <f t="shared" si="111"/>
        <v>361.5</v>
      </c>
      <c r="O99" s="11">
        <f t="shared" si="111"/>
        <v>357</v>
      </c>
      <c r="P99" s="11">
        <f t="shared" si="111"/>
        <v>298.5</v>
      </c>
      <c r="Q99" s="11">
        <f t="shared" si="111"/>
        <v>267</v>
      </c>
      <c r="R99" s="11">
        <f t="shared" si="111"/>
        <v>246.5</v>
      </c>
      <c r="S99" s="11">
        <f t="shared" si="111"/>
        <v>225.5</v>
      </c>
      <c r="T99" s="11">
        <f t="shared" si="111"/>
        <v>218</v>
      </c>
      <c r="U99" s="11">
        <f t="shared" si="111"/>
        <v>212.5</v>
      </c>
      <c r="V99" s="11">
        <f t="shared" si="111"/>
        <v>195</v>
      </c>
      <c r="W99" s="11">
        <f t="shared" si="111"/>
        <v>184</v>
      </c>
      <c r="X99" s="11">
        <f t="shared" si="111"/>
        <v>171</v>
      </c>
      <c r="Y99" s="11">
        <f t="shared" ref="Y99" si="112">Y97*$J$6</f>
        <v>8.5</v>
      </c>
      <c r="Z99" s="8"/>
      <c r="AA99" s="8"/>
      <c r="AB99" s="8"/>
      <c r="AC99" s="8"/>
      <c r="AD99" s="8"/>
    </row>
    <row r="100" spans="1:30" s="6" customFormat="1" x14ac:dyDescent="0.2">
      <c r="A100" s="8" t="s">
        <v>25</v>
      </c>
      <c r="B100" s="18">
        <f t="shared" ref="B100:J100" si="113">ROUND(B97*$J$7,0)</f>
        <v>347</v>
      </c>
      <c r="C100" s="18">
        <f t="shared" si="113"/>
        <v>286</v>
      </c>
      <c r="D100" s="18">
        <f t="shared" si="113"/>
        <v>242</v>
      </c>
      <c r="E100" s="18">
        <f t="shared" si="113"/>
        <v>234</v>
      </c>
      <c r="F100" s="18">
        <f t="shared" si="113"/>
        <v>217</v>
      </c>
      <c r="G100" s="18">
        <f t="shared" si="113"/>
        <v>203</v>
      </c>
      <c r="H100" s="18">
        <f t="shared" si="113"/>
        <v>197</v>
      </c>
      <c r="I100" s="18">
        <f t="shared" si="113"/>
        <v>188</v>
      </c>
      <c r="J100" s="18">
        <f t="shared" si="113"/>
        <v>177</v>
      </c>
      <c r="K100" s="18">
        <f t="shared" ref="K100:X100" si="114">ROUND(K97*$J$7,0)</f>
        <v>172</v>
      </c>
      <c r="L100" s="18">
        <f t="shared" si="114"/>
        <v>168</v>
      </c>
      <c r="M100" s="18">
        <f t="shared" si="114"/>
        <v>148</v>
      </c>
      <c r="N100" s="18">
        <f t="shared" si="114"/>
        <v>145</v>
      </c>
      <c r="O100" s="18">
        <f t="shared" si="114"/>
        <v>143</v>
      </c>
      <c r="P100" s="18">
        <f t="shared" si="114"/>
        <v>119</v>
      </c>
      <c r="Q100" s="18">
        <f t="shared" si="114"/>
        <v>107</v>
      </c>
      <c r="R100" s="18">
        <f t="shared" si="114"/>
        <v>99</v>
      </c>
      <c r="S100" s="18">
        <f t="shared" si="114"/>
        <v>90</v>
      </c>
      <c r="T100" s="18">
        <f t="shared" si="114"/>
        <v>87</v>
      </c>
      <c r="U100" s="18">
        <f t="shared" si="114"/>
        <v>85</v>
      </c>
      <c r="V100" s="18">
        <f t="shared" si="114"/>
        <v>78</v>
      </c>
      <c r="W100" s="18">
        <f t="shared" si="114"/>
        <v>74</v>
      </c>
      <c r="X100" s="18">
        <f t="shared" si="114"/>
        <v>68</v>
      </c>
      <c r="Y100" s="18">
        <f t="shared" ref="Y100" si="115">ROUND(Y97*$J$7,0)</f>
        <v>3</v>
      </c>
      <c r="Z100" s="8"/>
      <c r="AA100" s="8"/>
      <c r="AB100" s="8"/>
      <c r="AC100" s="8"/>
      <c r="AD100" s="8"/>
    </row>
    <row r="101" spans="1:30" s="6" customFormat="1" x14ac:dyDescent="0.2">
      <c r="A101" s="8" t="s">
        <v>22</v>
      </c>
      <c r="B101" s="11">
        <f>ROUNDDOWN('расстояние 1110'!A27*'тариф 1110'!$C$114,0)</f>
        <v>1811</v>
      </c>
      <c r="C101" s="11">
        <f>ROUNDDOWN('расстояние 1110'!B27*'тариф 1110'!$C$114,0)</f>
        <v>1507</v>
      </c>
      <c r="D101" s="11">
        <f>ROUNDDOWN('расстояние 1110'!C27*'тариф 1110'!$C$114,0)</f>
        <v>1284</v>
      </c>
      <c r="E101" s="11">
        <f>ROUNDDOWN('расстояние 1110'!D27*'тариф 1110'!$C$114,0)</f>
        <v>1243</v>
      </c>
      <c r="F101" s="11">
        <f>ROUNDDOWN('расстояние 1110'!E27*'тариф 1110'!$C$114,0)</f>
        <v>1159</v>
      </c>
      <c r="G101" s="11">
        <f>ROUNDDOWN('расстояние 1110'!F27*'тариф 1110'!$C$114,0)</f>
        <v>1089</v>
      </c>
      <c r="H101" s="11">
        <f>ROUNDDOWN('расстояние 1110'!G27*'тариф 1110'!$C$114,0)</f>
        <v>1060</v>
      </c>
      <c r="I101" s="11">
        <f>ROUNDDOWN('расстояние 1110'!H27*'тариф 1110'!$C$114,0)</f>
        <v>1017</v>
      </c>
      <c r="J101" s="11">
        <f>ROUNDDOWN('расстояние 1110'!I27*'тариф 1110'!$C$114,0)</f>
        <v>961</v>
      </c>
      <c r="K101" s="11">
        <f>ROUNDDOWN('расстояние 1110'!J27*'тариф 1110'!$C$114,0)</f>
        <v>936</v>
      </c>
      <c r="L101" s="11">
        <f>ROUNDDOWN('расстояние 1110'!K27*'тариф 1110'!$C$114,0)</f>
        <v>914</v>
      </c>
      <c r="M101" s="11">
        <f>ROUNDDOWN('расстояние 1110'!L27*'тариф 1110'!$C$114,0)</f>
        <v>814</v>
      </c>
      <c r="N101" s="11">
        <f>ROUNDDOWN('расстояние 1110'!M27*'тариф 1110'!$C$114,0)</f>
        <v>798</v>
      </c>
      <c r="O101" s="11">
        <f>ROUNDDOWN('расстояние 1110'!N27*'тариф 1110'!$C$114,0)</f>
        <v>789</v>
      </c>
      <c r="P101" s="11">
        <f>ROUNDDOWN('расстояние 1110'!O27*'тариф 1110'!$C$114,0)</f>
        <v>673</v>
      </c>
      <c r="Q101" s="11">
        <f>ROUNDDOWN('расстояние 1110'!P27*'тариф 1110'!$C$114,0)</f>
        <v>609</v>
      </c>
      <c r="R101" s="11">
        <f>ROUNDDOWN('расстояние 1110'!Q27*'тариф 1110'!$C$114,0)</f>
        <v>568</v>
      </c>
      <c r="S101" s="11">
        <f>ROUNDDOWN('расстояние 1110'!R27*'тариф 1110'!$C$114,0)</f>
        <v>526</v>
      </c>
      <c r="T101" s="11">
        <f>ROUNDDOWN('расстояние 1110'!S27*'тариф 1110'!$C$114,0)</f>
        <v>511</v>
      </c>
      <c r="U101" s="11">
        <f>ROUNDDOWN('расстояние 1110'!T27*'тариф 1110'!$C$114,0)</f>
        <v>500</v>
      </c>
      <c r="V101" s="11">
        <f>ROUNDDOWN('расстояние 1110'!U27*'тариф 1110'!$C$114,0)</f>
        <v>465</v>
      </c>
      <c r="W101" s="11">
        <f>ROUNDDOWN('расстояние 1110'!V27*'тариф 1110'!$C$114,0)</f>
        <v>443</v>
      </c>
      <c r="X101" s="11">
        <f>ROUNDDOWN('расстояние 1110'!W27*'тариф 1110'!$C$114,0)</f>
        <v>417</v>
      </c>
      <c r="Y101" s="11">
        <f>ROUNDDOWN('расстояние 1110'!X27*'тариф 1110'!$C$114,0)</f>
        <v>92</v>
      </c>
      <c r="Z101" s="9">
        <f>ROUNDDOWN('расстояние 1110'!Y27*'тариф 1110'!$C$114,0)</f>
        <v>75</v>
      </c>
      <c r="AA101" s="8" t="str">
        <f>'расстояние 1110'!Z27</f>
        <v>пов.п.Каменный п-н</v>
      </c>
      <c r="AB101" s="8"/>
      <c r="AC101" s="8"/>
      <c r="AD101" s="8"/>
    </row>
    <row r="102" spans="1:30" s="6" customFormat="1" x14ac:dyDescent="0.2">
      <c r="A102" s="8" t="s">
        <v>23</v>
      </c>
      <c r="B102" s="11">
        <f t="shared" ref="B102" si="116">ROUND(B101*$J$5,0)</f>
        <v>1449</v>
      </c>
      <c r="C102" s="11">
        <f t="shared" ref="C102" si="117">ROUND(C101*$J$5,0)</f>
        <v>1206</v>
      </c>
      <c r="D102" s="11">
        <f t="shared" ref="D102" si="118">ROUND(D101*$J$5,0)</f>
        <v>1027</v>
      </c>
      <c r="E102" s="11">
        <f t="shared" ref="E102" si="119">ROUND(E101*$J$5,0)</f>
        <v>994</v>
      </c>
      <c r="F102" s="11">
        <f t="shared" ref="F102" si="120">ROUND(F101*$J$5,0)</f>
        <v>927</v>
      </c>
      <c r="G102" s="11">
        <f t="shared" ref="G102" si="121">ROUND(G101*$J$5,0)</f>
        <v>871</v>
      </c>
      <c r="H102" s="11">
        <f t="shared" ref="H102" si="122">ROUND(H101*$J$5,0)</f>
        <v>848</v>
      </c>
      <c r="I102" s="11">
        <f t="shared" ref="I102" si="123">ROUND(I101*$J$5,0)</f>
        <v>814</v>
      </c>
      <c r="J102" s="11">
        <f t="shared" ref="J102" si="124">ROUND(J101*$J$5,0)</f>
        <v>769</v>
      </c>
      <c r="K102" s="11">
        <f t="shared" ref="K102" si="125">ROUND(K101*$J$5,0)</f>
        <v>749</v>
      </c>
      <c r="L102" s="11">
        <f t="shared" ref="L102" si="126">ROUND(L101*$J$5,0)</f>
        <v>731</v>
      </c>
      <c r="M102" s="11">
        <f t="shared" ref="M102" si="127">ROUND(M101*$J$5,0)</f>
        <v>651</v>
      </c>
      <c r="N102" s="11">
        <f t="shared" ref="N102" si="128">ROUND(N101*$J$5,0)</f>
        <v>638</v>
      </c>
      <c r="O102" s="11">
        <f t="shared" ref="O102" si="129">ROUND(O101*$J$5,0)</f>
        <v>631</v>
      </c>
      <c r="P102" s="11">
        <f t="shared" ref="P102" si="130">ROUND(P101*$J$5,0)</f>
        <v>538</v>
      </c>
      <c r="Q102" s="11">
        <f t="shared" ref="Q102" si="131">ROUND(Q101*$J$5,0)</f>
        <v>487</v>
      </c>
      <c r="R102" s="11">
        <f t="shared" ref="R102" si="132">ROUND(R101*$J$5,0)</f>
        <v>454</v>
      </c>
      <c r="S102" s="11">
        <f t="shared" ref="S102" si="133">ROUND(S101*$J$5,0)</f>
        <v>421</v>
      </c>
      <c r="T102" s="11">
        <f t="shared" ref="T102" si="134">ROUND(T101*$J$5,0)</f>
        <v>409</v>
      </c>
      <c r="U102" s="11">
        <f t="shared" ref="U102" si="135">ROUND(U101*$J$5,0)</f>
        <v>400</v>
      </c>
      <c r="V102" s="11">
        <f t="shared" ref="V102" si="136">ROUND(V101*$J$5,0)</f>
        <v>372</v>
      </c>
      <c r="W102" s="11">
        <f t="shared" ref="W102" si="137">ROUND(W101*$J$5,0)</f>
        <v>354</v>
      </c>
      <c r="X102" s="11">
        <f t="shared" ref="X102:Z102" si="138">ROUND(X101*$J$5,0)</f>
        <v>334</v>
      </c>
      <c r="Y102" s="11">
        <f t="shared" si="138"/>
        <v>74</v>
      </c>
      <c r="Z102" s="11">
        <f t="shared" si="138"/>
        <v>60</v>
      </c>
      <c r="AA102" s="8"/>
      <c r="AB102" s="8"/>
      <c r="AC102" s="8"/>
      <c r="AD102" s="8"/>
    </row>
    <row r="103" spans="1:30" s="6" customFormat="1" x14ac:dyDescent="0.2">
      <c r="A103" s="8" t="s">
        <v>24</v>
      </c>
      <c r="B103" s="11">
        <f t="shared" ref="B103:J103" si="139">B101*$J$6</f>
        <v>905.5</v>
      </c>
      <c r="C103" s="11">
        <f t="shared" si="139"/>
        <v>753.5</v>
      </c>
      <c r="D103" s="11">
        <f t="shared" si="139"/>
        <v>642</v>
      </c>
      <c r="E103" s="11">
        <f t="shared" si="139"/>
        <v>621.5</v>
      </c>
      <c r="F103" s="11">
        <f t="shared" si="139"/>
        <v>579.5</v>
      </c>
      <c r="G103" s="11">
        <f t="shared" si="139"/>
        <v>544.5</v>
      </c>
      <c r="H103" s="11">
        <f t="shared" si="139"/>
        <v>530</v>
      </c>
      <c r="I103" s="11">
        <f t="shared" si="139"/>
        <v>508.5</v>
      </c>
      <c r="J103" s="11">
        <f t="shared" si="139"/>
        <v>480.5</v>
      </c>
      <c r="K103" s="11">
        <f t="shared" ref="K103:X103" si="140">K101*$J$6</f>
        <v>468</v>
      </c>
      <c r="L103" s="11">
        <f t="shared" si="140"/>
        <v>457</v>
      </c>
      <c r="M103" s="11">
        <f t="shared" si="140"/>
        <v>407</v>
      </c>
      <c r="N103" s="11">
        <f t="shared" si="140"/>
        <v>399</v>
      </c>
      <c r="O103" s="11">
        <f t="shared" si="140"/>
        <v>394.5</v>
      </c>
      <c r="P103" s="11">
        <f t="shared" si="140"/>
        <v>336.5</v>
      </c>
      <c r="Q103" s="11">
        <f t="shared" si="140"/>
        <v>304.5</v>
      </c>
      <c r="R103" s="11">
        <f t="shared" si="140"/>
        <v>284</v>
      </c>
      <c r="S103" s="11">
        <f t="shared" si="140"/>
        <v>263</v>
      </c>
      <c r="T103" s="11">
        <f t="shared" si="140"/>
        <v>255.5</v>
      </c>
      <c r="U103" s="11">
        <f t="shared" si="140"/>
        <v>250</v>
      </c>
      <c r="V103" s="11">
        <f t="shared" si="140"/>
        <v>232.5</v>
      </c>
      <c r="W103" s="11">
        <f t="shared" si="140"/>
        <v>221.5</v>
      </c>
      <c r="X103" s="11">
        <f t="shared" si="140"/>
        <v>208.5</v>
      </c>
      <c r="Y103" s="11">
        <f t="shared" ref="Y103:Z103" si="141">Y101*$J$6</f>
        <v>46</v>
      </c>
      <c r="Z103" s="11">
        <f t="shared" si="141"/>
        <v>37.5</v>
      </c>
      <c r="AA103" s="8"/>
      <c r="AB103" s="8"/>
      <c r="AC103" s="8"/>
      <c r="AD103" s="8"/>
    </row>
    <row r="104" spans="1:30" s="6" customFormat="1" x14ac:dyDescent="0.2">
      <c r="A104" s="8" t="s">
        <v>25</v>
      </c>
      <c r="B104" s="18">
        <f t="shared" ref="B104:J104" si="142">ROUND(B101*$J$7,0)</f>
        <v>362</v>
      </c>
      <c r="C104" s="18">
        <f t="shared" si="142"/>
        <v>301</v>
      </c>
      <c r="D104" s="18">
        <f t="shared" si="142"/>
        <v>257</v>
      </c>
      <c r="E104" s="18">
        <f t="shared" si="142"/>
        <v>249</v>
      </c>
      <c r="F104" s="18">
        <f t="shared" si="142"/>
        <v>232</v>
      </c>
      <c r="G104" s="18">
        <f t="shared" si="142"/>
        <v>218</v>
      </c>
      <c r="H104" s="18">
        <f t="shared" si="142"/>
        <v>212</v>
      </c>
      <c r="I104" s="18">
        <f t="shared" si="142"/>
        <v>203</v>
      </c>
      <c r="J104" s="18">
        <f t="shared" si="142"/>
        <v>192</v>
      </c>
      <c r="K104" s="18">
        <f t="shared" ref="K104:X104" si="143">ROUND(K101*$J$7,0)</f>
        <v>187</v>
      </c>
      <c r="L104" s="18">
        <f t="shared" si="143"/>
        <v>183</v>
      </c>
      <c r="M104" s="18">
        <f t="shared" si="143"/>
        <v>163</v>
      </c>
      <c r="N104" s="18">
        <f t="shared" si="143"/>
        <v>160</v>
      </c>
      <c r="O104" s="18">
        <f t="shared" si="143"/>
        <v>158</v>
      </c>
      <c r="P104" s="18">
        <f t="shared" si="143"/>
        <v>135</v>
      </c>
      <c r="Q104" s="18">
        <f t="shared" si="143"/>
        <v>122</v>
      </c>
      <c r="R104" s="18">
        <f t="shared" si="143"/>
        <v>114</v>
      </c>
      <c r="S104" s="18">
        <f t="shared" si="143"/>
        <v>105</v>
      </c>
      <c r="T104" s="18">
        <f t="shared" si="143"/>
        <v>102</v>
      </c>
      <c r="U104" s="18">
        <f t="shared" si="143"/>
        <v>100</v>
      </c>
      <c r="V104" s="18">
        <f t="shared" si="143"/>
        <v>93</v>
      </c>
      <c r="W104" s="18">
        <f t="shared" si="143"/>
        <v>89</v>
      </c>
      <c r="X104" s="18">
        <f t="shared" si="143"/>
        <v>83</v>
      </c>
      <c r="Y104" s="18">
        <f t="shared" ref="Y104:Z104" si="144">ROUND(Y101*$J$7,0)</f>
        <v>18</v>
      </c>
      <c r="Z104" s="18">
        <f t="shared" si="144"/>
        <v>15</v>
      </c>
      <c r="AA104" s="8"/>
      <c r="AB104" s="8"/>
      <c r="AC104" s="8"/>
      <c r="AD104" s="8"/>
    </row>
    <row r="105" spans="1:30" s="6" customFormat="1" x14ac:dyDescent="0.2">
      <c r="A105" s="8" t="s">
        <v>22</v>
      </c>
      <c r="B105" s="11">
        <f>ROUNDDOWN('расстояние 1110'!A28*'тариф 1110'!$C$114,0)</f>
        <v>1873</v>
      </c>
      <c r="C105" s="11">
        <f>ROUNDDOWN('расстояние 1110'!B28*'тариф 1110'!$C$114,0)</f>
        <v>1569</v>
      </c>
      <c r="D105" s="11">
        <f>ROUNDDOWN('расстояние 1110'!C28*'тариф 1110'!$C$114,0)</f>
        <v>1345</v>
      </c>
      <c r="E105" s="11">
        <f>ROUNDDOWN('расстояние 1110'!D28*'тариф 1110'!$C$114,0)</f>
        <v>1305</v>
      </c>
      <c r="F105" s="11">
        <f>ROUNDDOWN('расстояние 1110'!E28*'тариф 1110'!$C$114,0)</f>
        <v>1220</v>
      </c>
      <c r="G105" s="11">
        <f>ROUNDDOWN('расстояние 1110'!F28*'тариф 1110'!$C$114,0)</f>
        <v>1150</v>
      </c>
      <c r="H105" s="11">
        <f>ROUNDDOWN('расстояние 1110'!G28*'тариф 1110'!$C$114,0)</f>
        <v>1121</v>
      </c>
      <c r="I105" s="11">
        <f>ROUNDDOWN('расстояние 1110'!H28*'тариф 1110'!$C$114,0)</f>
        <v>1079</v>
      </c>
      <c r="J105" s="11">
        <f>ROUNDDOWN('расстояние 1110'!I28*'тариф 1110'!$C$114,0)</f>
        <v>1023</v>
      </c>
      <c r="K105" s="11">
        <f>ROUNDDOWN('расстояние 1110'!J28*'тариф 1110'!$C$114,0)</f>
        <v>998</v>
      </c>
      <c r="L105" s="11">
        <f>ROUNDDOWN('расстояние 1110'!K28*'тариф 1110'!$C$114,0)</f>
        <v>976</v>
      </c>
      <c r="M105" s="11">
        <f>ROUNDDOWN('расстояние 1110'!L28*'тариф 1110'!$C$114,0)</f>
        <v>875</v>
      </c>
      <c r="N105" s="11">
        <f>ROUNDDOWN('расстояние 1110'!M28*'тариф 1110'!$C$114,0)</f>
        <v>860</v>
      </c>
      <c r="O105" s="11">
        <f>ROUNDDOWN('расстояние 1110'!N28*'тариф 1110'!$C$114,0)</f>
        <v>850</v>
      </c>
      <c r="P105" s="11">
        <f>ROUNDDOWN('расстояние 1110'!O28*'тариф 1110'!$C$114,0)</f>
        <v>734</v>
      </c>
      <c r="Q105" s="11">
        <f>ROUNDDOWN('расстояние 1110'!P28*'тариф 1110'!$C$114,0)</f>
        <v>671</v>
      </c>
      <c r="R105" s="11">
        <f>ROUNDDOWN('расстояние 1110'!Q28*'тариф 1110'!$C$114,0)</f>
        <v>629</v>
      </c>
      <c r="S105" s="11">
        <f>ROUNDDOWN('расстояние 1110'!R28*'тариф 1110'!$C$114,0)</f>
        <v>588</v>
      </c>
      <c r="T105" s="11">
        <f>ROUNDDOWN('расстояние 1110'!S28*'тариф 1110'!$C$114,0)</f>
        <v>572</v>
      </c>
      <c r="U105" s="11">
        <f>ROUNDDOWN('расстояние 1110'!T28*'тариф 1110'!$C$114,0)</f>
        <v>561</v>
      </c>
      <c r="V105" s="11">
        <f>ROUNDDOWN('расстояние 1110'!U28*'тариф 1110'!$C$114,0)</f>
        <v>526</v>
      </c>
      <c r="W105" s="11">
        <f>ROUNDDOWN('расстояние 1110'!V28*'тариф 1110'!$C$114,0)</f>
        <v>505</v>
      </c>
      <c r="X105" s="11">
        <f>ROUNDDOWN('расстояние 1110'!W28*'тариф 1110'!$C$114,0)</f>
        <v>479</v>
      </c>
      <c r="Y105" s="11">
        <f>ROUNDDOWN('расстояние 1110'!X28*'тариф 1110'!$C$114,0)</f>
        <v>153</v>
      </c>
      <c r="Z105" s="11">
        <f>ROUNDDOWN('расстояние 1110'!Y28*'тариф 1110'!$C$114,0)</f>
        <v>136</v>
      </c>
      <c r="AA105" s="9">
        <f>ROUNDDOWN('расстояние 1110'!Z28*'тариф 1110'!$C$114,0)</f>
        <v>61</v>
      </c>
      <c r="AB105" s="8" t="str">
        <f>'расстояние 1110'!AA28</f>
        <v>пов.п.Ягурьях п-п</v>
      </c>
      <c r="AC105" s="8"/>
      <c r="AD105" s="8"/>
    </row>
    <row r="106" spans="1:30" s="6" customFormat="1" x14ac:dyDescent="0.2">
      <c r="A106" s="8" t="s">
        <v>23</v>
      </c>
      <c r="B106" s="11">
        <f t="shared" ref="B106" si="145">ROUND(B105*$J$5,0)</f>
        <v>1498</v>
      </c>
      <c r="C106" s="11">
        <f t="shared" ref="C106" si="146">ROUND(C105*$J$5,0)</f>
        <v>1255</v>
      </c>
      <c r="D106" s="11">
        <f t="shared" ref="D106" si="147">ROUND(D105*$J$5,0)</f>
        <v>1076</v>
      </c>
      <c r="E106" s="11">
        <f t="shared" ref="E106" si="148">ROUND(E105*$J$5,0)</f>
        <v>1044</v>
      </c>
      <c r="F106" s="11">
        <f t="shared" ref="F106" si="149">ROUND(F105*$J$5,0)</f>
        <v>976</v>
      </c>
      <c r="G106" s="11">
        <f t="shared" ref="G106" si="150">ROUND(G105*$J$5,0)</f>
        <v>920</v>
      </c>
      <c r="H106" s="11">
        <f t="shared" ref="H106" si="151">ROUND(H105*$J$5,0)</f>
        <v>897</v>
      </c>
      <c r="I106" s="11">
        <f t="shared" ref="I106" si="152">ROUND(I105*$J$5,0)</f>
        <v>863</v>
      </c>
      <c r="J106" s="11">
        <f t="shared" ref="J106" si="153">ROUND(J105*$J$5,0)</f>
        <v>818</v>
      </c>
      <c r="K106" s="11">
        <f t="shared" ref="K106" si="154">ROUND(K105*$J$5,0)</f>
        <v>798</v>
      </c>
      <c r="L106" s="11">
        <f t="shared" ref="L106" si="155">ROUND(L105*$J$5,0)</f>
        <v>781</v>
      </c>
      <c r="M106" s="11">
        <f t="shared" ref="M106" si="156">ROUND(M105*$J$5,0)</f>
        <v>700</v>
      </c>
      <c r="N106" s="11">
        <f t="shared" ref="N106" si="157">ROUND(N105*$J$5,0)</f>
        <v>688</v>
      </c>
      <c r="O106" s="11">
        <f t="shared" ref="O106" si="158">ROUND(O105*$J$5,0)</f>
        <v>680</v>
      </c>
      <c r="P106" s="11">
        <f t="shared" ref="P106" si="159">ROUND(P105*$J$5,0)</f>
        <v>587</v>
      </c>
      <c r="Q106" s="11">
        <f t="shared" ref="Q106" si="160">ROUND(Q105*$J$5,0)</f>
        <v>537</v>
      </c>
      <c r="R106" s="11">
        <f t="shared" ref="R106" si="161">ROUND(R105*$J$5,0)</f>
        <v>503</v>
      </c>
      <c r="S106" s="11">
        <f t="shared" ref="S106" si="162">ROUND(S105*$J$5,0)</f>
        <v>470</v>
      </c>
      <c r="T106" s="11">
        <f t="shared" ref="T106" si="163">ROUND(T105*$J$5,0)</f>
        <v>458</v>
      </c>
      <c r="U106" s="11">
        <f t="shared" ref="U106" si="164">ROUND(U105*$J$5,0)</f>
        <v>449</v>
      </c>
      <c r="V106" s="11">
        <f t="shared" ref="V106" si="165">ROUND(V105*$J$5,0)</f>
        <v>421</v>
      </c>
      <c r="W106" s="11">
        <f t="shared" ref="W106" si="166">ROUND(W105*$J$5,0)</f>
        <v>404</v>
      </c>
      <c r="X106" s="11">
        <f t="shared" ref="X106:AA106" si="167">ROUND(X105*$J$5,0)</f>
        <v>383</v>
      </c>
      <c r="Y106" s="11">
        <f t="shared" si="167"/>
        <v>122</v>
      </c>
      <c r="Z106" s="11">
        <f t="shared" si="167"/>
        <v>109</v>
      </c>
      <c r="AA106" s="11">
        <f t="shared" si="167"/>
        <v>49</v>
      </c>
      <c r="AB106" s="8"/>
      <c r="AC106" s="8"/>
      <c r="AD106" s="8"/>
    </row>
    <row r="107" spans="1:30" s="6" customFormat="1" x14ac:dyDescent="0.2">
      <c r="A107" s="8" t="s">
        <v>24</v>
      </c>
      <c r="B107" s="11">
        <f t="shared" ref="B107:J107" si="168">B105*$J$6</f>
        <v>936.5</v>
      </c>
      <c r="C107" s="11">
        <f t="shared" si="168"/>
        <v>784.5</v>
      </c>
      <c r="D107" s="11">
        <f t="shared" si="168"/>
        <v>672.5</v>
      </c>
      <c r="E107" s="11">
        <f t="shared" si="168"/>
        <v>652.5</v>
      </c>
      <c r="F107" s="11">
        <f t="shared" si="168"/>
        <v>610</v>
      </c>
      <c r="G107" s="11">
        <f t="shared" si="168"/>
        <v>575</v>
      </c>
      <c r="H107" s="11">
        <f t="shared" si="168"/>
        <v>560.5</v>
      </c>
      <c r="I107" s="11">
        <f t="shared" si="168"/>
        <v>539.5</v>
      </c>
      <c r="J107" s="11">
        <f t="shared" si="168"/>
        <v>511.5</v>
      </c>
      <c r="K107" s="11">
        <f t="shared" ref="K107:X107" si="169">K105*$J$6</f>
        <v>499</v>
      </c>
      <c r="L107" s="11">
        <f t="shared" si="169"/>
        <v>488</v>
      </c>
      <c r="M107" s="11">
        <f t="shared" si="169"/>
        <v>437.5</v>
      </c>
      <c r="N107" s="11">
        <f t="shared" si="169"/>
        <v>430</v>
      </c>
      <c r="O107" s="11">
        <f t="shared" si="169"/>
        <v>425</v>
      </c>
      <c r="P107" s="11">
        <f t="shared" si="169"/>
        <v>367</v>
      </c>
      <c r="Q107" s="11">
        <f t="shared" si="169"/>
        <v>335.5</v>
      </c>
      <c r="R107" s="11">
        <f t="shared" si="169"/>
        <v>314.5</v>
      </c>
      <c r="S107" s="11">
        <f t="shared" si="169"/>
        <v>294</v>
      </c>
      <c r="T107" s="11">
        <f t="shared" si="169"/>
        <v>286</v>
      </c>
      <c r="U107" s="11">
        <f t="shared" si="169"/>
        <v>280.5</v>
      </c>
      <c r="V107" s="11">
        <f t="shared" si="169"/>
        <v>263</v>
      </c>
      <c r="W107" s="11">
        <f t="shared" si="169"/>
        <v>252.5</v>
      </c>
      <c r="X107" s="11">
        <f t="shared" si="169"/>
        <v>239.5</v>
      </c>
      <c r="Y107" s="11">
        <f t="shared" ref="Y107:Z107" si="170">Y105*$J$6</f>
        <v>76.5</v>
      </c>
      <c r="Z107" s="11">
        <f t="shared" si="170"/>
        <v>68</v>
      </c>
      <c r="AA107" s="11">
        <f t="shared" ref="AA107" si="171">AA105*$J$6</f>
        <v>30.5</v>
      </c>
      <c r="AB107" s="8"/>
      <c r="AC107" s="8"/>
      <c r="AD107" s="8"/>
    </row>
    <row r="108" spans="1:30" s="6" customFormat="1" x14ac:dyDescent="0.2">
      <c r="A108" s="8" t="s">
        <v>25</v>
      </c>
      <c r="B108" s="18">
        <f t="shared" ref="B108:J108" si="172">ROUND(B105*$J$7,0)</f>
        <v>375</v>
      </c>
      <c r="C108" s="18">
        <f t="shared" si="172"/>
        <v>314</v>
      </c>
      <c r="D108" s="18">
        <f t="shared" si="172"/>
        <v>269</v>
      </c>
      <c r="E108" s="18">
        <f t="shared" si="172"/>
        <v>261</v>
      </c>
      <c r="F108" s="18">
        <f t="shared" si="172"/>
        <v>244</v>
      </c>
      <c r="G108" s="18">
        <f t="shared" si="172"/>
        <v>230</v>
      </c>
      <c r="H108" s="18">
        <f t="shared" si="172"/>
        <v>224</v>
      </c>
      <c r="I108" s="18">
        <f t="shared" si="172"/>
        <v>216</v>
      </c>
      <c r="J108" s="18">
        <f t="shared" si="172"/>
        <v>205</v>
      </c>
      <c r="K108" s="18">
        <f t="shared" ref="K108:X108" si="173">ROUND(K105*$J$7,0)</f>
        <v>200</v>
      </c>
      <c r="L108" s="18">
        <f t="shared" si="173"/>
        <v>195</v>
      </c>
      <c r="M108" s="18">
        <f t="shared" si="173"/>
        <v>175</v>
      </c>
      <c r="N108" s="18">
        <f t="shared" si="173"/>
        <v>172</v>
      </c>
      <c r="O108" s="18">
        <f t="shared" si="173"/>
        <v>170</v>
      </c>
      <c r="P108" s="18">
        <f t="shared" si="173"/>
        <v>147</v>
      </c>
      <c r="Q108" s="18">
        <f t="shared" si="173"/>
        <v>134</v>
      </c>
      <c r="R108" s="18">
        <f t="shared" si="173"/>
        <v>126</v>
      </c>
      <c r="S108" s="18">
        <f t="shared" si="173"/>
        <v>118</v>
      </c>
      <c r="T108" s="18">
        <f t="shared" si="173"/>
        <v>114</v>
      </c>
      <c r="U108" s="18">
        <f t="shared" si="173"/>
        <v>112</v>
      </c>
      <c r="V108" s="18">
        <f t="shared" si="173"/>
        <v>105</v>
      </c>
      <c r="W108" s="18">
        <f t="shared" si="173"/>
        <v>101</v>
      </c>
      <c r="X108" s="18">
        <f t="shared" si="173"/>
        <v>96</v>
      </c>
      <c r="Y108" s="18">
        <f t="shared" ref="Y108:Z108" si="174">ROUND(Y105*$J$7,0)</f>
        <v>31</v>
      </c>
      <c r="Z108" s="18">
        <f t="shared" si="174"/>
        <v>27</v>
      </c>
      <c r="AA108" s="18">
        <f t="shared" ref="AA108" si="175">ROUND(AA105*$J$7,0)</f>
        <v>12</v>
      </c>
      <c r="AB108" s="8"/>
      <c r="AC108" s="8"/>
      <c r="AD108" s="8"/>
    </row>
    <row r="109" spans="1:30" s="6" customFormat="1" x14ac:dyDescent="0.2">
      <c r="A109" s="8" t="s">
        <v>22</v>
      </c>
      <c r="B109" s="11">
        <f>ROUNDDOWN('расстояние 1110'!A29*'тариф 1110'!$C$114,0)</f>
        <v>2068</v>
      </c>
      <c r="C109" s="11">
        <f>ROUNDDOWN('расстояние 1110'!B29*'тариф 1110'!$C$114,0)</f>
        <v>1764</v>
      </c>
      <c r="D109" s="11">
        <f>ROUNDDOWN('расстояние 1110'!C29*'тариф 1110'!$C$114,0)</f>
        <v>1540</v>
      </c>
      <c r="E109" s="11">
        <f>ROUNDDOWN('расстояние 1110'!D29*'тариф 1110'!$C$114,0)</f>
        <v>1499</v>
      </c>
      <c r="F109" s="11">
        <f>ROUNDDOWN('расстояние 1110'!E29*'тариф 1110'!$C$114,0)</f>
        <v>1415</v>
      </c>
      <c r="G109" s="11">
        <f>ROUNDDOWN('расстояние 1110'!F29*'тариф 1110'!$C$114,0)</f>
        <v>1345</v>
      </c>
      <c r="H109" s="11">
        <f>ROUNDDOWN('расстояние 1110'!G29*'тариф 1110'!$C$114,0)</f>
        <v>1316</v>
      </c>
      <c r="I109" s="11">
        <f>ROUNDDOWN('расстояние 1110'!H29*'тариф 1110'!$C$114,0)</f>
        <v>1273</v>
      </c>
      <c r="J109" s="11">
        <f>ROUNDDOWN('расстояние 1110'!I29*'тариф 1110'!$C$114,0)</f>
        <v>1218</v>
      </c>
      <c r="K109" s="11">
        <f>ROUNDDOWN('расстояние 1110'!J29*'тариф 1110'!$C$114,0)</f>
        <v>1193</v>
      </c>
      <c r="L109" s="11">
        <f>ROUNDDOWN('расстояние 1110'!K29*'тариф 1110'!$C$114,0)</f>
        <v>1171</v>
      </c>
      <c r="M109" s="11">
        <f>ROUNDDOWN('расстояние 1110'!L29*'тариф 1110'!$C$114,0)</f>
        <v>1070</v>
      </c>
      <c r="N109" s="11">
        <f>ROUNDDOWN('расстояние 1110'!M29*'тариф 1110'!$C$114,0)</f>
        <v>1054</v>
      </c>
      <c r="O109" s="11">
        <f>ROUNDDOWN('расстояние 1110'!N29*'тариф 1110'!$C$114,0)</f>
        <v>1045</v>
      </c>
      <c r="P109" s="11">
        <f>ROUNDDOWN('расстояние 1110'!O29*'тариф 1110'!$C$114,0)</f>
        <v>929</v>
      </c>
      <c r="Q109" s="11">
        <f>ROUNDDOWN('расстояние 1110'!P29*'тариф 1110'!$C$114,0)</f>
        <v>865</v>
      </c>
      <c r="R109" s="11">
        <f>ROUNDDOWN('расстояние 1110'!Q29*'тариф 1110'!$C$114,0)</f>
        <v>824</v>
      </c>
      <c r="S109" s="11">
        <f>ROUNDDOWN('расстояние 1110'!R29*'тариф 1110'!$C$114,0)</f>
        <v>782</v>
      </c>
      <c r="T109" s="11">
        <f>ROUNDDOWN('расстояние 1110'!S29*'тариф 1110'!$C$114,0)</f>
        <v>767</v>
      </c>
      <c r="U109" s="11">
        <f>ROUNDDOWN('расстояние 1110'!T29*'тариф 1110'!$C$114,0)</f>
        <v>756</v>
      </c>
      <c r="V109" s="11">
        <f>ROUNDDOWN('расстояние 1110'!U29*'тариф 1110'!$C$114,0)</f>
        <v>721</v>
      </c>
      <c r="W109" s="11">
        <v>800</v>
      </c>
      <c r="X109" s="11">
        <v>750</v>
      </c>
      <c r="Y109" s="11">
        <f>ROUNDDOWN('расстояние 1110'!X29*'тариф 1110'!$C$114,0)</f>
        <v>348</v>
      </c>
      <c r="Z109" s="11">
        <f>ROUNDDOWN('расстояние 1110'!Y29*'тариф 1110'!$C$114,0)</f>
        <v>331</v>
      </c>
      <c r="AA109" s="11">
        <f>ROUNDDOWN('расстояние 1110'!Z29*'тариф 1110'!$C$114,0)</f>
        <v>256</v>
      </c>
      <c r="AB109" s="9">
        <f>ROUNDDOWN('расстояние 1110'!AA29*'тариф 1110'!$C$114,0)</f>
        <v>194</v>
      </c>
      <c r="AC109" s="8" t="str">
        <f>'расстояние 1110'!AB29</f>
        <v>г.Ханты-Мансийск АВ</v>
      </c>
      <c r="AD109" s="8"/>
    </row>
    <row r="110" spans="1:30" s="6" customFormat="1" x14ac:dyDescent="0.2">
      <c r="A110" s="8" t="s">
        <v>23</v>
      </c>
      <c r="B110" s="11">
        <f t="shared" ref="B110" si="176">ROUND(B109*$J$5,0)</f>
        <v>1654</v>
      </c>
      <c r="C110" s="11">
        <f t="shared" ref="C110" si="177">ROUND(C109*$J$5,0)</f>
        <v>1411</v>
      </c>
      <c r="D110" s="11">
        <f t="shared" ref="D110" si="178">ROUND(D109*$J$5,0)</f>
        <v>1232</v>
      </c>
      <c r="E110" s="11">
        <f t="shared" ref="E110" si="179">ROUND(E109*$J$5,0)</f>
        <v>1199</v>
      </c>
      <c r="F110" s="11">
        <f t="shared" ref="F110" si="180">ROUND(F109*$J$5,0)</f>
        <v>1132</v>
      </c>
      <c r="G110" s="11">
        <f t="shared" ref="G110" si="181">ROUND(G109*$J$5,0)</f>
        <v>1076</v>
      </c>
      <c r="H110" s="11">
        <f t="shared" ref="H110" si="182">ROUND(H109*$J$5,0)</f>
        <v>1053</v>
      </c>
      <c r="I110" s="11">
        <f t="shared" ref="I110" si="183">ROUND(I109*$J$5,0)</f>
        <v>1018</v>
      </c>
      <c r="J110" s="11">
        <f t="shared" ref="J110" si="184">ROUND(J109*$J$5,0)</f>
        <v>974</v>
      </c>
      <c r="K110" s="11">
        <f t="shared" ref="K110" si="185">ROUND(K109*$J$5,0)</f>
        <v>954</v>
      </c>
      <c r="L110" s="11">
        <f t="shared" ref="L110" si="186">ROUND(L109*$J$5,0)</f>
        <v>937</v>
      </c>
      <c r="M110" s="11">
        <f t="shared" ref="M110" si="187">ROUND(M109*$J$5,0)</f>
        <v>856</v>
      </c>
      <c r="N110" s="11">
        <f t="shared" ref="N110" si="188">ROUND(N109*$J$5,0)</f>
        <v>843</v>
      </c>
      <c r="O110" s="11">
        <f t="shared" ref="O110" si="189">ROUND(O109*$J$5,0)</f>
        <v>836</v>
      </c>
      <c r="P110" s="11">
        <f t="shared" ref="P110" si="190">ROUND(P109*$J$5,0)</f>
        <v>743</v>
      </c>
      <c r="Q110" s="11">
        <f t="shared" ref="Q110" si="191">ROUND(Q109*$J$5,0)</f>
        <v>692</v>
      </c>
      <c r="R110" s="11">
        <f t="shared" ref="R110" si="192">ROUND(R109*$J$5,0)</f>
        <v>659</v>
      </c>
      <c r="S110" s="11">
        <f t="shared" ref="S110" si="193">ROUND(S109*$J$5,0)</f>
        <v>626</v>
      </c>
      <c r="T110" s="11">
        <f t="shared" ref="T110" si="194">ROUND(T109*$J$5,0)</f>
        <v>614</v>
      </c>
      <c r="U110" s="11">
        <f t="shared" ref="U110" si="195">ROUND(U109*$J$5,0)</f>
        <v>605</v>
      </c>
      <c r="V110" s="11">
        <f t="shared" ref="V110" si="196">ROUND(V109*$J$5,0)</f>
        <v>577</v>
      </c>
      <c r="W110" s="11">
        <f t="shared" ref="W110" si="197">ROUND(W109*$J$5,0)</f>
        <v>640</v>
      </c>
      <c r="X110" s="11">
        <f t="shared" ref="X110:AB110" si="198">ROUND(X109*$J$5,0)</f>
        <v>600</v>
      </c>
      <c r="Y110" s="11">
        <f t="shared" si="198"/>
        <v>278</v>
      </c>
      <c r="Z110" s="11">
        <f t="shared" si="198"/>
        <v>265</v>
      </c>
      <c r="AA110" s="11">
        <f t="shared" si="198"/>
        <v>205</v>
      </c>
      <c r="AB110" s="11">
        <f t="shared" si="198"/>
        <v>155</v>
      </c>
      <c r="AC110" s="8"/>
      <c r="AD110" s="8"/>
    </row>
    <row r="111" spans="1:30" s="6" customFormat="1" x14ac:dyDescent="0.2">
      <c r="A111" s="8" t="s">
        <v>24</v>
      </c>
      <c r="B111" s="11">
        <f t="shared" ref="B111:J111" si="199">B109*$J$6</f>
        <v>1034</v>
      </c>
      <c r="C111" s="11">
        <f t="shared" si="199"/>
        <v>882</v>
      </c>
      <c r="D111" s="11">
        <f t="shared" si="199"/>
        <v>770</v>
      </c>
      <c r="E111" s="11">
        <f t="shared" si="199"/>
        <v>749.5</v>
      </c>
      <c r="F111" s="11">
        <f t="shared" si="199"/>
        <v>707.5</v>
      </c>
      <c r="G111" s="11">
        <f t="shared" si="199"/>
        <v>672.5</v>
      </c>
      <c r="H111" s="11">
        <f t="shared" si="199"/>
        <v>658</v>
      </c>
      <c r="I111" s="11">
        <f t="shared" si="199"/>
        <v>636.5</v>
      </c>
      <c r="J111" s="11">
        <f t="shared" si="199"/>
        <v>609</v>
      </c>
      <c r="K111" s="11">
        <f t="shared" ref="K111:X111" si="200">K109*$J$6</f>
        <v>596.5</v>
      </c>
      <c r="L111" s="11">
        <f t="shared" si="200"/>
        <v>585.5</v>
      </c>
      <c r="M111" s="11">
        <f t="shared" si="200"/>
        <v>535</v>
      </c>
      <c r="N111" s="11">
        <f t="shared" si="200"/>
        <v>527</v>
      </c>
      <c r="O111" s="11">
        <f t="shared" si="200"/>
        <v>522.5</v>
      </c>
      <c r="P111" s="11">
        <f t="shared" si="200"/>
        <v>464.5</v>
      </c>
      <c r="Q111" s="11">
        <f t="shared" si="200"/>
        <v>432.5</v>
      </c>
      <c r="R111" s="11">
        <f t="shared" si="200"/>
        <v>412</v>
      </c>
      <c r="S111" s="11">
        <f t="shared" si="200"/>
        <v>391</v>
      </c>
      <c r="T111" s="11">
        <f t="shared" si="200"/>
        <v>383.5</v>
      </c>
      <c r="U111" s="11">
        <f t="shared" si="200"/>
        <v>378</v>
      </c>
      <c r="V111" s="11">
        <f t="shared" si="200"/>
        <v>360.5</v>
      </c>
      <c r="W111" s="11">
        <f t="shared" si="200"/>
        <v>400</v>
      </c>
      <c r="X111" s="11">
        <f t="shared" si="200"/>
        <v>375</v>
      </c>
      <c r="Y111" s="11">
        <f t="shared" ref="Y111:Z111" si="201">Y109*$J$6</f>
        <v>174</v>
      </c>
      <c r="Z111" s="11">
        <f t="shared" si="201"/>
        <v>165.5</v>
      </c>
      <c r="AA111" s="11">
        <f t="shared" ref="AA111:AB111" si="202">AA109*$J$6</f>
        <v>128</v>
      </c>
      <c r="AB111" s="11">
        <f t="shared" si="202"/>
        <v>97</v>
      </c>
      <c r="AC111" s="8"/>
      <c r="AD111" s="8"/>
    </row>
    <row r="112" spans="1:30" s="6" customFormat="1" x14ac:dyDescent="0.2">
      <c r="A112" s="8" t="s">
        <v>25</v>
      </c>
      <c r="B112" s="18">
        <f t="shared" ref="B112:J112" si="203">ROUND(B109*$J$7,0)</f>
        <v>414</v>
      </c>
      <c r="C112" s="18">
        <f t="shared" si="203"/>
        <v>353</v>
      </c>
      <c r="D112" s="18">
        <f t="shared" si="203"/>
        <v>308</v>
      </c>
      <c r="E112" s="18">
        <f t="shared" si="203"/>
        <v>300</v>
      </c>
      <c r="F112" s="18">
        <f t="shared" si="203"/>
        <v>283</v>
      </c>
      <c r="G112" s="18">
        <f t="shared" si="203"/>
        <v>269</v>
      </c>
      <c r="H112" s="18">
        <f t="shared" si="203"/>
        <v>263</v>
      </c>
      <c r="I112" s="18">
        <f t="shared" si="203"/>
        <v>255</v>
      </c>
      <c r="J112" s="18">
        <f t="shared" si="203"/>
        <v>244</v>
      </c>
      <c r="K112" s="18">
        <f t="shared" ref="K112:X112" si="204">ROUND(K109*$J$7,0)</f>
        <v>239</v>
      </c>
      <c r="L112" s="18">
        <f t="shared" si="204"/>
        <v>234</v>
      </c>
      <c r="M112" s="18">
        <f t="shared" si="204"/>
        <v>214</v>
      </c>
      <c r="N112" s="18">
        <f t="shared" si="204"/>
        <v>211</v>
      </c>
      <c r="O112" s="18">
        <f t="shared" si="204"/>
        <v>209</v>
      </c>
      <c r="P112" s="18">
        <f t="shared" si="204"/>
        <v>186</v>
      </c>
      <c r="Q112" s="18">
        <f t="shared" si="204"/>
        <v>173</v>
      </c>
      <c r="R112" s="18">
        <f t="shared" si="204"/>
        <v>165</v>
      </c>
      <c r="S112" s="18">
        <f t="shared" si="204"/>
        <v>156</v>
      </c>
      <c r="T112" s="18">
        <f t="shared" si="204"/>
        <v>153</v>
      </c>
      <c r="U112" s="18">
        <f t="shared" si="204"/>
        <v>151</v>
      </c>
      <c r="V112" s="18">
        <f t="shared" si="204"/>
        <v>144</v>
      </c>
      <c r="W112" s="18">
        <f t="shared" si="204"/>
        <v>160</v>
      </c>
      <c r="X112" s="18">
        <f t="shared" si="204"/>
        <v>150</v>
      </c>
      <c r="Y112" s="18">
        <f t="shared" ref="Y112:Z112" si="205">ROUND(Y109*$J$7,0)</f>
        <v>70</v>
      </c>
      <c r="Z112" s="18">
        <f t="shared" si="205"/>
        <v>66</v>
      </c>
      <c r="AA112" s="18">
        <f t="shared" ref="AA112:AB112" si="206">ROUND(AA109*$J$7,0)</f>
        <v>51</v>
      </c>
      <c r="AB112" s="18">
        <f t="shared" si="206"/>
        <v>39</v>
      </c>
      <c r="AC112" s="8"/>
      <c r="AD112" s="8"/>
    </row>
    <row r="113" spans="1:11" s="6" customFormat="1" x14ac:dyDescent="0.2">
      <c r="A113" s="8"/>
    </row>
    <row r="114" spans="1:11" s="6" customFormat="1" hidden="1" x14ac:dyDescent="0.2">
      <c r="A114" s="8"/>
      <c r="B114" s="6" t="s">
        <v>28</v>
      </c>
      <c r="C114" s="22">
        <v>1.8</v>
      </c>
      <c r="D114" s="6" t="s">
        <v>29</v>
      </c>
    </row>
    <row r="115" spans="1:11" s="6" customFormat="1" hidden="1" x14ac:dyDescent="0.2">
      <c r="A115" s="8"/>
      <c r="B115" s="6" t="s">
        <v>36</v>
      </c>
    </row>
    <row r="116" spans="1:11" x14ac:dyDescent="0.25">
      <c r="A116" s="2"/>
    </row>
    <row r="117" spans="1:11" x14ac:dyDescent="0.25">
      <c r="A117" s="2"/>
    </row>
    <row r="118" spans="1:11" x14ac:dyDescent="0.25">
      <c r="A118" s="2"/>
      <c r="B118" s="3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3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3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3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3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3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3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3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3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3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3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3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</sheetData>
  <mergeCells count="2">
    <mergeCell ref="L11:O11"/>
    <mergeCell ref="L17:O18"/>
  </mergeCells>
  <pageMargins left="0.25" right="0.25" top="0.75" bottom="0.75" header="0.3" footer="0.3"/>
  <pageSetup paperSize="8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расстояние 1110</vt:lpstr>
      <vt:lpstr>тариф 1110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2017-11-10T05:42:58Z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